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0.4\jkh\МУНИЦИПАЛЬНЫЕ ПРОГРАММЫ\Капитальный ремонт\Краткосрочный план 2025\"/>
    </mc:Choice>
  </mc:AlternateContent>
  <bookViews>
    <workbookView xWindow="0" yWindow="0" windowWidth="23016" windowHeight="9324"/>
  </bookViews>
  <sheets>
    <sheet name="Приложение 1" sheetId="1" r:id="rId1"/>
    <sheet name="Приложение 2" sheetId="2" r:id="rId2"/>
    <sheet name="Приложение 3" sheetId="3" r:id="rId3"/>
  </sheets>
  <definedNames>
    <definedName name="_xlnm.Print_Area" localSheetId="0">'Приложение 1'!$A$1:$V$55</definedName>
    <definedName name="_xlnm.Print_Area" localSheetId="1">'Приложение 2'!$A$1:$N$13</definedName>
    <definedName name="_xlnm.Print_Area" localSheetId="2">'Приложение 3'!$A$3:$T$55</definedName>
  </definedNames>
  <calcPr calcId="152511"/>
</workbook>
</file>

<file path=xl/calcChain.xml><?xml version="1.0" encoding="utf-8"?>
<calcChain xmlns="http://schemas.openxmlformats.org/spreadsheetml/2006/main">
  <c r="D51" i="3" l="1"/>
  <c r="C51" i="3" s="1"/>
  <c r="Q55" i="1" s="1"/>
  <c r="D50" i="3"/>
  <c r="C50" i="3"/>
  <c r="Q54" i="1" s="1"/>
  <c r="D49" i="3"/>
  <c r="C49" i="3" s="1"/>
  <c r="Q53" i="1" s="1"/>
  <c r="D48" i="3"/>
  <c r="C48" i="3"/>
  <c r="Q52" i="1" s="1"/>
  <c r="D47" i="3"/>
  <c r="C47" i="3" s="1"/>
  <c r="Q51" i="1" s="1"/>
  <c r="D46" i="3"/>
  <c r="C46" i="3"/>
  <c r="Q50" i="1" s="1"/>
  <c r="D45" i="3"/>
  <c r="C45" i="3" s="1"/>
  <c r="Q49" i="1" s="1"/>
  <c r="D44" i="3"/>
  <c r="C44" i="3"/>
  <c r="Q48" i="1" s="1"/>
  <c r="D43" i="3"/>
  <c r="C43" i="3" s="1"/>
  <c r="Q47" i="1" s="1"/>
  <c r="D42" i="3"/>
  <c r="C42" i="3"/>
  <c r="Q46" i="1" s="1"/>
  <c r="D41" i="3"/>
  <c r="C41" i="3" s="1"/>
  <c r="Q45" i="1" s="1"/>
  <c r="D40" i="3"/>
  <c r="C40" i="3"/>
  <c r="D39" i="3"/>
  <c r="C39" i="3" s="1"/>
  <c r="Q43" i="1" s="1"/>
  <c r="D38" i="3"/>
  <c r="C38" i="3"/>
  <c r="Q42" i="1" s="1"/>
  <c r="D37" i="3"/>
  <c r="C37" i="3" s="1"/>
  <c r="Q41" i="1" s="1"/>
  <c r="D36" i="3"/>
  <c r="C36" i="3"/>
  <c r="Q40" i="1" s="1"/>
  <c r="D35" i="3"/>
  <c r="C35" i="3" s="1"/>
  <c r="Q39" i="1" s="1"/>
  <c r="D34" i="3"/>
  <c r="C34" i="3"/>
  <c r="Q38" i="1" s="1"/>
  <c r="D33" i="3"/>
  <c r="C33" i="3" s="1"/>
  <c r="Q37" i="1" s="1"/>
  <c r="D32" i="3"/>
  <c r="C32" i="3"/>
  <c r="Q36" i="1" s="1"/>
  <c r="D31" i="3"/>
  <c r="C31" i="3" s="1"/>
  <c r="Q35" i="1" s="1"/>
  <c r="D30" i="3"/>
  <c r="C30" i="3"/>
  <c r="Q34" i="1" s="1"/>
  <c r="D29" i="3"/>
  <c r="C29" i="3" s="1"/>
  <c r="Q33" i="1" s="1"/>
  <c r="D28" i="3"/>
  <c r="C28" i="3"/>
  <c r="Q32" i="1" s="1"/>
  <c r="D27" i="3"/>
  <c r="C27" i="3" s="1"/>
  <c r="Q31" i="1" s="1"/>
  <c r="D26" i="3"/>
  <c r="C26" i="3"/>
  <c r="Q30" i="1" s="1"/>
  <c r="D25" i="3"/>
  <c r="C25" i="3" s="1"/>
  <c r="Q29" i="1" s="1"/>
  <c r="D24" i="3"/>
  <c r="C24" i="3"/>
  <c r="Q28" i="1" s="1"/>
  <c r="D23" i="3"/>
  <c r="C23" i="3" s="1"/>
  <c r="Q27" i="1" s="1"/>
  <c r="D22" i="3"/>
  <c r="C22" i="3"/>
  <c r="Q26" i="1" s="1"/>
  <c r="D21" i="3"/>
  <c r="C21" i="3" s="1"/>
  <c r="Q25" i="1" s="1"/>
  <c r="D20" i="3"/>
  <c r="C20" i="3"/>
  <c r="Q24" i="1" s="1"/>
  <c r="D19" i="3"/>
  <c r="C19" i="3" s="1"/>
  <c r="Q23" i="1" s="1"/>
  <c r="D18" i="3"/>
  <c r="C18" i="3"/>
  <c r="Q22" i="1" s="1"/>
  <c r="D17" i="3"/>
  <c r="C17" i="3" s="1"/>
  <c r="Q21" i="1" s="1"/>
  <c r="D16" i="3"/>
  <c r="C16" i="3"/>
  <c r="Q20" i="1" s="1"/>
  <c r="D15" i="3"/>
  <c r="C15" i="3" s="1"/>
  <c r="Q19" i="1" s="1"/>
  <c r="D14" i="3"/>
  <c r="C14" i="3"/>
  <c r="Q18" i="1" s="1"/>
  <c r="D13" i="3"/>
  <c r="C13" i="3" s="1"/>
  <c r="T12" i="3"/>
  <c r="S12" i="3"/>
  <c r="R12" i="3"/>
  <c r="Q12" i="3"/>
  <c r="P12" i="3"/>
  <c r="O12" i="3"/>
  <c r="N12" i="3"/>
  <c r="M12" i="3"/>
  <c r="L12" i="3"/>
  <c r="K12" i="3"/>
  <c r="J12" i="3"/>
  <c r="I12" i="3"/>
  <c r="H12" i="3"/>
  <c r="G12" i="3"/>
  <c r="F12" i="3"/>
  <c r="E12" i="3"/>
  <c r="D12" i="3"/>
  <c r="N9" i="2"/>
  <c r="I9" i="2"/>
  <c r="C9" i="2"/>
  <c r="Q44" i="1"/>
  <c r="R44" i="1" s="1"/>
  <c r="M44" i="1"/>
  <c r="T44" i="1" s="1"/>
  <c r="U44" i="1" s="1"/>
  <c r="S16" i="1"/>
  <c r="P16" i="1"/>
  <c r="O16" i="1"/>
  <c r="N16" i="1"/>
  <c r="L16" i="1"/>
  <c r="D9" i="2" s="1"/>
  <c r="K16" i="1"/>
  <c r="J16" i="1"/>
  <c r="I16" i="1"/>
  <c r="R21" i="1" l="1"/>
  <c r="M21" i="1"/>
  <c r="T21" i="1" s="1"/>
  <c r="U21" i="1" s="1"/>
  <c r="M24" i="1"/>
  <c r="T24" i="1" s="1"/>
  <c r="U24" i="1" s="1"/>
  <c r="R24" i="1"/>
  <c r="R29" i="1"/>
  <c r="M29" i="1"/>
  <c r="T29" i="1" s="1"/>
  <c r="U29" i="1" s="1"/>
  <c r="R32" i="1"/>
  <c r="M32" i="1"/>
  <c r="T32" i="1" s="1"/>
  <c r="U32" i="1" s="1"/>
  <c r="R37" i="1"/>
  <c r="M37" i="1"/>
  <c r="T37" i="1" s="1"/>
  <c r="U37" i="1" s="1"/>
  <c r="M40" i="1"/>
  <c r="T40" i="1" s="1"/>
  <c r="U40" i="1" s="1"/>
  <c r="R40" i="1"/>
  <c r="R45" i="1"/>
  <c r="M45" i="1"/>
  <c r="T45" i="1" s="1"/>
  <c r="U45" i="1" s="1"/>
  <c r="M48" i="1"/>
  <c r="T48" i="1" s="1"/>
  <c r="U48" i="1" s="1"/>
  <c r="R48" i="1"/>
  <c r="R53" i="1"/>
  <c r="M53" i="1"/>
  <c r="T53" i="1" s="1"/>
  <c r="U53" i="1" s="1"/>
  <c r="M19" i="1"/>
  <c r="T19" i="1" s="1"/>
  <c r="U19" i="1" s="1"/>
  <c r="R19" i="1"/>
  <c r="R22" i="1"/>
  <c r="M22" i="1"/>
  <c r="T22" i="1" s="1"/>
  <c r="U22" i="1" s="1"/>
  <c r="M27" i="1"/>
  <c r="T27" i="1" s="1"/>
  <c r="U27" i="1" s="1"/>
  <c r="R27" i="1"/>
  <c r="M30" i="1"/>
  <c r="T30" i="1" s="1"/>
  <c r="U30" i="1" s="1"/>
  <c r="R30" i="1"/>
  <c r="M35" i="1"/>
  <c r="T35" i="1" s="1"/>
  <c r="U35" i="1" s="1"/>
  <c r="R35" i="1"/>
  <c r="R38" i="1"/>
  <c r="M38" i="1"/>
  <c r="T38" i="1" s="1"/>
  <c r="U38" i="1" s="1"/>
  <c r="M43" i="1"/>
  <c r="T43" i="1" s="1"/>
  <c r="U43" i="1" s="1"/>
  <c r="R43" i="1"/>
  <c r="M46" i="1"/>
  <c r="T46" i="1" s="1"/>
  <c r="U46" i="1" s="1"/>
  <c r="R46" i="1"/>
  <c r="M51" i="1"/>
  <c r="T51" i="1" s="1"/>
  <c r="U51" i="1" s="1"/>
  <c r="R51" i="1"/>
  <c r="R54" i="1"/>
  <c r="M54" i="1"/>
  <c r="T54" i="1" s="1"/>
  <c r="U54" i="1" s="1"/>
  <c r="C12" i="3"/>
  <c r="Q17" i="1"/>
  <c r="R20" i="1"/>
  <c r="M20" i="1"/>
  <c r="T20" i="1" s="1"/>
  <c r="U20" i="1" s="1"/>
  <c r="R25" i="1"/>
  <c r="M25" i="1"/>
  <c r="T25" i="1" s="1"/>
  <c r="U25" i="1" s="1"/>
  <c r="M28" i="1"/>
  <c r="T28" i="1" s="1"/>
  <c r="U28" i="1" s="1"/>
  <c r="R28" i="1"/>
  <c r="R33" i="1"/>
  <c r="M33" i="1"/>
  <c r="T33" i="1" s="1"/>
  <c r="U33" i="1" s="1"/>
  <c r="R36" i="1"/>
  <c r="M36" i="1"/>
  <c r="T36" i="1" s="1"/>
  <c r="U36" i="1" s="1"/>
  <c r="R41" i="1"/>
  <c r="M41" i="1"/>
  <c r="T41" i="1" s="1"/>
  <c r="U41" i="1" s="1"/>
  <c r="R49" i="1"/>
  <c r="M49" i="1"/>
  <c r="T49" i="1" s="1"/>
  <c r="U49" i="1" s="1"/>
  <c r="M52" i="1"/>
  <c r="T52" i="1" s="1"/>
  <c r="U52" i="1" s="1"/>
  <c r="R52" i="1"/>
  <c r="M18" i="1"/>
  <c r="T18" i="1" s="1"/>
  <c r="U18" i="1" s="1"/>
  <c r="R18" i="1"/>
  <c r="M23" i="1"/>
  <c r="T23" i="1" s="1"/>
  <c r="U23" i="1" s="1"/>
  <c r="R23" i="1"/>
  <c r="M26" i="1"/>
  <c r="T26" i="1" s="1"/>
  <c r="U26" i="1" s="1"/>
  <c r="R26" i="1"/>
  <c r="M31" i="1"/>
  <c r="T31" i="1" s="1"/>
  <c r="U31" i="1" s="1"/>
  <c r="R31" i="1"/>
  <c r="R34" i="1"/>
  <c r="M34" i="1"/>
  <c r="T34" i="1" s="1"/>
  <c r="U34" i="1" s="1"/>
  <c r="M39" i="1"/>
  <c r="T39" i="1" s="1"/>
  <c r="U39" i="1" s="1"/>
  <c r="R39" i="1"/>
  <c r="M42" i="1"/>
  <c r="T42" i="1" s="1"/>
  <c r="U42" i="1" s="1"/>
  <c r="R42" i="1"/>
  <c r="M47" i="1"/>
  <c r="T47" i="1" s="1"/>
  <c r="U47" i="1" s="1"/>
  <c r="R47" i="1"/>
  <c r="M50" i="1"/>
  <c r="T50" i="1" s="1"/>
  <c r="U50" i="1" s="1"/>
  <c r="R50" i="1"/>
  <c r="M55" i="1"/>
  <c r="T55" i="1" s="1"/>
  <c r="U55" i="1" s="1"/>
  <c r="R55" i="1"/>
  <c r="R17" i="1" l="1"/>
  <c r="R16" i="1" s="1"/>
  <c r="Q16" i="1"/>
  <c r="M17" i="1"/>
  <c r="M16" i="1" l="1"/>
  <c r="T17" i="1"/>
  <c r="U17" i="1" s="1"/>
</calcChain>
</file>

<file path=xl/sharedStrings.xml><?xml version="1.0" encoding="utf-8"?>
<sst xmlns="http://schemas.openxmlformats.org/spreadsheetml/2006/main" count="365" uniqueCount="120">
  <si>
    <t>№ п/п</t>
  </si>
  <si>
    <t>Адрес МКД</t>
  </si>
  <si>
    <t>Способ формирования фонда капитального ремонта</t>
  </si>
  <si>
    <t>Год</t>
  </si>
  <si>
    <t>Материал стен</t>
  </si>
  <si>
    <t>Количество этажей</t>
  </si>
  <si>
    <t>Количество подъездов</t>
  </si>
  <si>
    <t>общая площадь МКД, всего</t>
  </si>
  <si>
    <t>Площадь помещений МКД:</t>
  </si>
  <si>
    <t>Количество жителей, зарегистрированных в МКД на дату утверждения краткосрочного плана</t>
  </si>
  <si>
    <t>Стоимость капитального ремонта</t>
  </si>
  <si>
    <t>Удельная стоимость капитального ремонта 1 кв. м общей площади помещений МКД</t>
  </si>
  <si>
    <t>Предельная стоимость капитального ремонта 1 кв. м общей площади помещений МКД</t>
  </si>
  <si>
    <t>Плановая дата завершения работ</t>
  </si>
  <si>
    <t>ввода в эксплуатацию</t>
  </si>
  <si>
    <t>завершение последнего капитального ремонта</t>
  </si>
  <si>
    <t>всего:</t>
  </si>
  <si>
    <t>в том числе жилых помещений, находящихся в собственности граждан</t>
  </si>
  <si>
    <t>в том числе:</t>
  </si>
  <si>
    <t>за счет средств бюджета Российской Федерации</t>
  </si>
  <si>
    <t>за счет средств бюджета субъекта Российской Федерации</t>
  </si>
  <si>
    <t>за счет средств местного бюджета</t>
  </si>
  <si>
    <t>за счет средств собственников помещений в МКД</t>
  </si>
  <si>
    <t>за счет взносов собственников помещений в МКД, уплачиваемых исходя из установленного минимального размера взноса</t>
  </si>
  <si>
    <t>за счет взносов собственников помещений в МКД, уплачиваемых в  размере, превышающем установленный  минимальный размер взноса</t>
  </si>
  <si>
    <t>кв.м</t>
  </si>
  <si>
    <t>чел.</t>
  </si>
  <si>
    <t>руб.</t>
  </si>
  <si>
    <t>руб./кв.м</t>
  </si>
  <si>
    <t>2025 год</t>
  </si>
  <si>
    <t>Итого по Краснокаменскому муниципальному округу:</t>
  </si>
  <si>
    <t>Х</t>
  </si>
  <si>
    <t>X</t>
  </si>
  <si>
    <t>г. Краснокаменск, мкр. 1-й, д. 102</t>
  </si>
  <si>
    <t>специальный счет управляющей организации</t>
  </si>
  <si>
    <t>Панельные</t>
  </si>
  <si>
    <t>12.2025</t>
  </si>
  <si>
    <t>г. Краснокаменск, мкр. 1-й, д. 103</t>
  </si>
  <si>
    <t xml:space="preserve">Панельные </t>
  </si>
  <si>
    <t>г. Краснокаменск, мкр. 1-й, д. 109</t>
  </si>
  <si>
    <t>г. Краснокаменск, мкр. 1-й, д. 116</t>
  </si>
  <si>
    <t>г. Краснокаменск, мкр. 3-й, д. 303</t>
  </si>
  <si>
    <t>г. Краснокаменск, мкр. 3-й, д. 304</t>
  </si>
  <si>
    <t>г. Краснокаменск, мкр. 3-й, д. 305</t>
  </si>
  <si>
    <t>г. Краснокаменск, мкр. 3-й, д. 311</t>
  </si>
  <si>
    <t>г. Краснокаменск, мкр. 3-й, д. 312</t>
  </si>
  <si>
    <t>г. Краснокаменск, мкр. 4-й, д. 408</t>
  </si>
  <si>
    <t>г. Краснокаменск, мкр. 4-й, д. 409</t>
  </si>
  <si>
    <t>г. Краснокаменск, мкр. 4-й, д. 434</t>
  </si>
  <si>
    <t>г. Краснокаменск, мкр. 4-й, д. 438</t>
  </si>
  <si>
    <t>г. Краснокаменск, мкр. 4-й, д. 441</t>
  </si>
  <si>
    <t>г. Краснокаменск, мкр. 4-й, д. 444</t>
  </si>
  <si>
    <t>г. Краснокаменск, мкр. 4-й, д. 445</t>
  </si>
  <si>
    <t>г. Краснокаменск, мкр. 4-й, д. 449, п. 1</t>
  </si>
  <si>
    <t>Кирпичные</t>
  </si>
  <si>
    <t>г. Краснокаменск, мкр. 4-й, д. 475</t>
  </si>
  <si>
    <t>г. Краснокаменск, мкр. 4-й, д. 477</t>
  </si>
  <si>
    <t>г. Краснокаменск, мкр. 5-й, д. 502</t>
  </si>
  <si>
    <t>г. Краснокаменск, мкр. 5-й, д. 503</t>
  </si>
  <si>
    <t>г. Краснокаменск, мкр. 5-й, д.504</t>
  </si>
  <si>
    <t>г. Краснокаменск, мкр. 5-й, д. 524</t>
  </si>
  <si>
    <t>г. Краснокаменск, мкр. 6-й, д. 625</t>
  </si>
  <si>
    <t>г. Краснокаменск, мкр. 6-й, д. 630</t>
  </si>
  <si>
    <t>г. Краснокаменск, мкр. 6-й, д. 632</t>
  </si>
  <si>
    <t>г. Краснокаменск, мкр. 7-й, д. 705, п.1</t>
  </si>
  <si>
    <t>г. Краснокаменск, мкр. 7-й, д. 709, п.1</t>
  </si>
  <si>
    <t>г. Краснокаменск, мкр. 7-й, д. 711</t>
  </si>
  <si>
    <t>г. Краснокаменск, мкр. 8-й, д. 803</t>
  </si>
  <si>
    <t>г. Краснокаменск, мкр. 8-й, д. 804</t>
  </si>
  <si>
    <t>г. Краснокаменск, мкр. 8-й, д. 820</t>
  </si>
  <si>
    <t>г. Краснокаменск, мкр. Восточный, д. 7 В</t>
  </si>
  <si>
    <t>Кр.блочные</t>
  </si>
  <si>
    <t>г. Краснокаменск, мкр. Центральный, д. 1 Ц</t>
  </si>
  <si>
    <t xml:space="preserve">Кирпичные </t>
  </si>
  <si>
    <t>г. Краснокаменск, мкр. Центральный, д. 15 Ц</t>
  </si>
  <si>
    <t>г. Краснокаменск, мкр. Центральный, д. 36 Ц</t>
  </si>
  <si>
    <t>г. Краснокаменск, мкр. Центральный, д. 8 Ц</t>
  </si>
  <si>
    <t>г. Краснокаменск, пр-т Строителей, д. 15, корп. 1</t>
  </si>
  <si>
    <t>г. Краснокаменск, пр-кт Шахтеров, 2, корп.2</t>
  </si>
  <si>
    <t>И.о. главы муниципального округа______________________В.М.Батаров</t>
  </si>
  <si>
    <t>Наименование МО</t>
  </si>
  <si>
    <t>общая
площадь
МКД, всего</t>
  </si>
  <si>
    <t>Количество
жителей,
зарегистрированных в МКД
на дату утверждения плана</t>
  </si>
  <si>
    <t>Количество МКД</t>
  </si>
  <si>
    <t>I квартал</t>
  </si>
  <si>
    <t>II квартал</t>
  </si>
  <si>
    <t>III квартал</t>
  </si>
  <si>
    <t>IV квартал</t>
  </si>
  <si>
    <t>Всего :</t>
  </si>
  <si>
    <t>ед.</t>
  </si>
  <si>
    <t xml:space="preserve">                2025 год</t>
  </si>
  <si>
    <t>Краснокаменский муниципальный округ</t>
  </si>
  <si>
    <t>И.о. главы муниципального округа____________________В.М.Батаров</t>
  </si>
  <si>
    <t>Стоимость капитального ремонта ВСЕГО</t>
  </si>
  <si>
    <t>Виды, установленные частью 1 статьи 166 Жилищного Кодекса Российской Федерации</t>
  </si>
  <si>
    <t>Виды, установленные нормативным правовым актом Забайкальского края</t>
  </si>
  <si>
    <t>Виды, установленные частью 3 статьи 166 Жилищного Кодекса Российской Федерации</t>
  </si>
  <si>
    <t>ремонт внутридомовых инженерных систем электро-, тепло-, газо-, водоснабжения, водоотведения</t>
  </si>
  <si>
    <t>Ремонт, замена, модернизация лифтов, ремонт лифтовых шахт, машинных и блочных помещений</t>
  </si>
  <si>
    <t>Ремонт крыши</t>
  </si>
  <si>
    <t>Ремонт подвальных помещений, относящихся к общему имуществу в многоквартирном доме</t>
  </si>
  <si>
    <t>Ремонт фасада</t>
  </si>
  <si>
    <t>Ремонт фундамента многоквартирного дома</t>
  </si>
  <si>
    <t>услуги и (или) работы по оценке технического состояния, разработке проектной документации на проведение капитального ремонта общего имущества многоквартирных домов</t>
  </si>
  <si>
    <t>услуги и (или) работы по оценке технического состояния, разработке проектной документации на проведение капитального ремонта общего имущества многоквартирных домов, являющихся объектами культурного наследия, выявленными объектами культурного наследия</t>
  </si>
  <si>
    <t>услуги по осуществлению строительного контроля</t>
  </si>
  <si>
    <t>услуги и (или) работы по переустройству невентилируемой крыши на вентилируемую крышу, устройству выходов на кровлю</t>
  </si>
  <si>
    <t>электроснабжения</t>
  </si>
  <si>
    <t xml:space="preserve"> теплоснабжения</t>
  </si>
  <si>
    <t>горячего водоснабжения</t>
  </si>
  <si>
    <t>холодного водоснабжения</t>
  </si>
  <si>
    <t>водоотведения</t>
  </si>
  <si>
    <t xml:space="preserve">              2025 год</t>
  </si>
  <si>
    <t>И.о. главы муниципального округа ______________________В.М. Батаров</t>
  </si>
  <si>
    <t>Утвержден</t>
  </si>
  <si>
    <t xml:space="preserve"> постановлением администрации Краснокаменского муниципального округа Забайкальского края                                                        от "___" _________ 202__ года № ____                      </t>
  </si>
  <si>
    <t>Таблица 1. Адресный перечень и характеристика многоквартирных домов, расположенных на территории Краснокаменского муниципального округа Забайкальского края на 2025 год</t>
  </si>
  <si>
    <t xml:space="preserve">Таблица 3. Адресный перечень многоквартирных домов, расположенных на территории г. Краснокаменск Краснокаменского муниципального округа, в отношении которых на 2025 год планируется проведение капитального ремонта общего имущества, по видам работ по капитальному ремонту </t>
  </si>
  <si>
    <t xml:space="preserve">Таблица 2. Планируемые показатели выполнения муниципального краткосрочного плана реализации Региональной программы капитального ремонта общего имущества в многоквартирных домах, расположенных  на территории г. Краснокаменск Краснокаменского муницпального округа Забайкальского  края, на 2025 год </t>
  </si>
  <si>
    <t xml:space="preserve">Муниципальный краткосрочный план реализации Региональной программы капитального ремонта общего имущества в многоквартирных домах, расположенных на территории г. Краснокаменск Краснокаменского муниципального округа Забайкальского края, на 2025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</si>
</sst>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#\ ##0"/>
    <numFmt numFmtId="166" formatCode="mmm\.yy"/>
  </numFmts>
  <fonts count="12" x14ac:knownFonts="1">
    <font>
      <sz val="11"/>
      <color theme="1"/>
      <name val="Calibri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64"/>
      <name val="Calibri"/>
      <family val="2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64"/>
      <name val="Times New Roman"/>
      <family val="1"/>
      <charset val="204"/>
    </font>
    <font>
      <sz val="11"/>
      <color indexed="64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D0CECE"/>
        <bgColor rgb="FFD0CECE"/>
      </patternFill>
    </fill>
    <fill>
      <patternFill patternType="solid">
        <fgColor rgb="FFAEAAAA"/>
        <bgColor rgb="FFAEAAAA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 applyAlignment="1" applyProtection="1">
      <alignment wrapText="1"/>
    </xf>
    <xf numFmtId="0" fontId="1" fillId="0" borderId="0" xfId="0" applyFont="1" applyProtection="1"/>
    <xf numFmtId="0" fontId="3" fillId="0" borderId="0" xfId="0" applyFont="1" applyProtection="1"/>
    <xf numFmtId="0" fontId="4" fillId="0" borderId="0" xfId="0" applyFont="1" applyAlignment="1" applyProtection="1">
      <alignment horizontal="center" wrapText="1"/>
    </xf>
    <xf numFmtId="0" fontId="1" fillId="0" borderId="0" xfId="0" applyFont="1" applyAlignment="1" applyProtection="1">
      <alignment horizontal="left" wrapText="1"/>
    </xf>
    <xf numFmtId="0" fontId="1" fillId="0" borderId="7" xfId="0" applyFont="1" applyBorder="1" applyAlignment="1" applyProtection="1">
      <alignment horizontal="center" vertical="center" textRotation="90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/>
    </xf>
    <xf numFmtId="0" fontId="6" fillId="2" borderId="7" xfId="0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/>
    </xf>
    <xf numFmtId="164" fontId="6" fillId="2" borderId="7" xfId="0" applyNumberFormat="1" applyFont="1" applyFill="1" applyBorder="1" applyAlignment="1" applyProtection="1">
      <alignment horizontal="center" vertical="center"/>
    </xf>
    <xf numFmtId="165" fontId="6" fillId="2" borderId="7" xfId="0" applyNumberFormat="1" applyFont="1" applyFill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wrapText="1"/>
    </xf>
    <xf numFmtId="0" fontId="2" fillId="0" borderId="7" xfId="0" applyFont="1" applyBorder="1" applyAlignment="1" applyProtection="1">
      <alignment horizontal="center"/>
    </xf>
    <xf numFmtId="4" fontId="2" fillId="0" borderId="7" xfId="0" applyNumberFormat="1" applyFont="1" applyBorder="1" applyAlignment="1" applyProtection="1">
      <alignment horizontal="right"/>
    </xf>
    <xf numFmtId="3" fontId="2" fillId="0" borderId="7" xfId="0" applyNumberFormat="1" applyFont="1" applyBorder="1" applyAlignment="1" applyProtection="1">
      <alignment horizontal="right"/>
    </xf>
    <xf numFmtId="4" fontId="2" fillId="0" borderId="7" xfId="0" applyNumberFormat="1" applyFont="1" applyBorder="1" applyAlignment="1" applyProtection="1">
      <alignment horizontal="center"/>
    </xf>
    <xf numFmtId="0" fontId="1" fillId="0" borderId="7" xfId="0" applyFont="1" applyBorder="1" applyAlignment="1" applyProtection="1">
      <alignment horizontal="center" wrapText="1"/>
    </xf>
    <xf numFmtId="0" fontId="1" fillId="0" borderId="7" xfId="0" applyFont="1" applyBorder="1" applyAlignment="1" applyProtection="1">
      <alignment horizontal="left" wrapText="1"/>
    </xf>
    <xf numFmtId="0" fontId="1" fillId="0" borderId="7" xfId="0" applyFont="1" applyBorder="1" applyAlignment="1" applyProtection="1">
      <alignment horizontal="center"/>
    </xf>
    <xf numFmtId="4" fontId="1" fillId="0" borderId="7" xfId="0" applyNumberFormat="1" applyFont="1" applyBorder="1" applyAlignment="1" applyProtection="1">
      <alignment horizontal="right"/>
    </xf>
    <xf numFmtId="3" fontId="1" fillId="0" borderId="7" xfId="0" applyNumberFormat="1" applyFont="1" applyBorder="1" applyAlignment="1" applyProtection="1">
      <alignment horizontal="right"/>
    </xf>
    <xf numFmtId="49" fontId="1" fillId="0" borderId="7" xfId="0" applyNumberFormat="1" applyFont="1" applyBorder="1" applyAlignment="1" applyProtection="1">
      <alignment horizontal="right"/>
    </xf>
    <xf numFmtId="0" fontId="1" fillId="0" borderId="0" xfId="0" applyFont="1" applyAlignment="1" applyProtection="1">
      <alignment horizontal="center" wrapText="1"/>
    </xf>
    <xf numFmtId="0" fontId="1" fillId="0" borderId="0" xfId="0" applyFont="1" applyAlignment="1" applyProtection="1">
      <alignment horizontal="center"/>
    </xf>
    <xf numFmtId="4" fontId="1" fillId="0" borderId="0" xfId="0" applyNumberFormat="1" applyFont="1" applyAlignment="1" applyProtection="1">
      <alignment horizontal="right"/>
    </xf>
    <xf numFmtId="164" fontId="1" fillId="0" borderId="0" xfId="0" applyNumberFormat="1" applyFont="1" applyAlignment="1" applyProtection="1">
      <alignment horizontal="center" vertical="center"/>
    </xf>
    <xf numFmtId="166" fontId="1" fillId="0" borderId="0" xfId="0" applyNumberFormat="1" applyFont="1" applyAlignment="1" applyProtection="1">
      <alignment horizontal="center" vertical="center"/>
    </xf>
    <xf numFmtId="4" fontId="1" fillId="0" borderId="7" xfId="0" applyNumberFormat="1" applyFont="1" applyBorder="1" applyAlignment="1" applyProtection="1">
      <alignment horizontal="right" wrapText="1"/>
    </xf>
    <xf numFmtId="3" fontId="1" fillId="0" borderId="7" xfId="0" applyNumberFormat="1" applyFont="1" applyBorder="1" applyAlignment="1" applyProtection="1">
      <alignment horizontal="right" wrapText="1"/>
    </xf>
    <xf numFmtId="0" fontId="0" fillId="0" borderId="0" xfId="0" applyAlignment="1">
      <alignment horizontal="left"/>
    </xf>
    <xf numFmtId="0" fontId="3" fillId="0" borderId="0" xfId="0" applyFont="1" applyAlignment="1" applyProtection="1">
      <alignment horizontal="left"/>
    </xf>
    <xf numFmtId="0" fontId="1" fillId="0" borderId="7" xfId="0" applyFont="1" applyBorder="1" applyAlignment="1" applyProtection="1">
      <alignment horizontal="left" vertical="center" wrapText="1"/>
    </xf>
    <xf numFmtId="4" fontId="2" fillId="0" borderId="7" xfId="0" applyNumberFormat="1" applyFont="1" applyBorder="1" applyAlignment="1" applyProtection="1">
      <alignment horizontal="right" wrapText="1"/>
    </xf>
    <xf numFmtId="3" fontId="2" fillId="0" borderId="7" xfId="0" applyNumberFormat="1" applyFont="1" applyBorder="1" applyAlignment="1" applyProtection="1">
      <alignment horizontal="right" wrapText="1"/>
    </xf>
    <xf numFmtId="0" fontId="1" fillId="0" borderId="7" xfId="0" applyFont="1" applyBorder="1" applyAlignment="1" applyProtection="1">
      <alignment wrapText="1"/>
    </xf>
    <xf numFmtId="4" fontId="8" fillId="0" borderId="7" xfId="0" applyNumberFormat="1" applyFont="1" applyBorder="1" applyAlignment="1" applyProtection="1">
      <alignment horizontal="right"/>
    </xf>
    <xf numFmtId="3" fontId="8" fillId="0" borderId="7" xfId="0" applyNumberFormat="1" applyFont="1" applyBorder="1" applyAlignment="1" applyProtection="1">
      <alignment horizontal="right"/>
    </xf>
    <xf numFmtId="4" fontId="8" fillId="0" borderId="0" xfId="0" applyNumberFormat="1" applyFont="1" applyAlignment="1" applyProtection="1">
      <alignment horizontal="right"/>
    </xf>
    <xf numFmtId="3" fontId="8" fillId="0" borderId="0" xfId="0" applyNumberFormat="1" applyFont="1" applyAlignment="1" applyProtection="1">
      <alignment horizontal="right"/>
    </xf>
    <xf numFmtId="0" fontId="1" fillId="0" borderId="1" xfId="0" applyFont="1" applyBorder="1" applyAlignment="1" applyProtection="1">
      <alignment horizontal="left" wrapText="1"/>
    </xf>
    <xf numFmtId="4" fontId="8" fillId="0" borderId="1" xfId="0" applyNumberFormat="1" applyFont="1" applyBorder="1" applyAlignment="1" applyProtection="1">
      <alignment horizontal="right"/>
    </xf>
    <xf numFmtId="3" fontId="8" fillId="0" borderId="1" xfId="0" applyNumberFormat="1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center" wrapText="1"/>
    </xf>
    <xf numFmtId="0" fontId="1" fillId="0" borderId="13" xfId="0" applyFont="1" applyBorder="1" applyAlignment="1" applyProtection="1">
      <alignment horizontal="left" wrapText="1"/>
    </xf>
    <xf numFmtId="4" fontId="8" fillId="0" borderId="13" xfId="0" applyNumberFormat="1" applyFont="1" applyBorder="1" applyAlignment="1" applyProtection="1">
      <alignment horizontal="right"/>
    </xf>
    <xf numFmtId="3" fontId="8" fillId="0" borderId="13" xfId="0" applyNumberFormat="1" applyFont="1" applyBorder="1" applyAlignment="1" applyProtection="1">
      <alignment horizontal="right"/>
    </xf>
    <xf numFmtId="4" fontId="8" fillId="0" borderId="3" xfId="0" applyNumberFormat="1" applyFont="1" applyBorder="1" applyAlignment="1" applyProtection="1">
      <alignment horizontal="right"/>
    </xf>
    <xf numFmtId="0" fontId="1" fillId="0" borderId="6" xfId="0" applyFont="1" applyBorder="1" applyAlignment="1" applyProtection="1">
      <alignment horizontal="left" wrapText="1"/>
    </xf>
    <xf numFmtId="4" fontId="8" fillId="0" borderId="6" xfId="0" applyNumberFormat="1" applyFont="1" applyBorder="1" applyAlignment="1" applyProtection="1">
      <alignment horizontal="right"/>
    </xf>
    <xf numFmtId="3" fontId="8" fillId="0" borderId="6" xfId="0" applyNumberFormat="1" applyFont="1" applyBorder="1" applyAlignment="1" applyProtection="1">
      <alignment horizontal="right"/>
    </xf>
    <xf numFmtId="0" fontId="1" fillId="0" borderId="14" xfId="0" applyFont="1" applyBorder="1" applyAlignment="1" applyProtection="1">
      <alignment wrapText="1"/>
    </xf>
    <xf numFmtId="4" fontId="8" fillId="0" borderId="14" xfId="0" applyNumberFormat="1" applyFont="1" applyBorder="1" applyAlignment="1" applyProtection="1">
      <alignment horizontal="right"/>
    </xf>
    <xf numFmtId="3" fontId="8" fillId="0" borderId="14" xfId="0" applyNumberFormat="1" applyFont="1" applyBorder="1" applyAlignment="1" applyProtection="1">
      <alignment horizontal="right"/>
    </xf>
    <xf numFmtId="0" fontId="0" fillId="0" borderId="14" xfId="0" applyBorder="1"/>
    <xf numFmtId="4" fontId="8" fillId="0" borderId="8" xfId="0" applyNumberFormat="1" applyFont="1" applyBorder="1" applyAlignment="1" applyProtection="1">
      <alignment horizontal="right"/>
    </xf>
    <xf numFmtId="0" fontId="0" fillId="0" borderId="8" xfId="0" applyBorder="1"/>
    <xf numFmtId="0" fontId="3" fillId="0" borderId="0" xfId="0" applyFont="1" applyAlignment="1" applyProtection="1">
      <alignment horizont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wrapText="1"/>
    </xf>
    <xf numFmtId="0" fontId="2" fillId="0" borderId="3" xfId="0" applyFont="1" applyBorder="1" applyAlignment="1" applyProtection="1">
      <alignment horizontal="center" wrapText="1"/>
    </xf>
    <xf numFmtId="0" fontId="1" fillId="0" borderId="0" xfId="0" applyFont="1" applyAlignment="1" applyProtection="1">
      <alignment horizontal="left" wrapText="1"/>
    </xf>
    <xf numFmtId="0" fontId="11" fillId="0" borderId="0" xfId="0" applyFont="1" applyAlignment="1" applyProtection="1">
      <alignment horizontal="center"/>
    </xf>
    <xf numFmtId="0" fontId="1" fillId="0" borderId="1" xfId="0" applyFont="1" applyBorder="1" applyAlignment="1" applyProtection="1">
      <alignment horizontal="center" vertical="center" textRotation="90" wrapText="1"/>
    </xf>
    <xf numFmtId="0" fontId="1" fillId="0" borderId="5" xfId="0" applyFont="1" applyBorder="1" applyAlignment="1" applyProtection="1">
      <alignment horizontal="center" vertical="center" textRotation="90" wrapText="1"/>
    </xf>
    <xf numFmtId="0" fontId="1" fillId="0" borderId="6" xfId="0" applyFont="1" applyBorder="1" applyAlignment="1" applyProtection="1">
      <alignment horizontal="center" vertical="center" textRotation="90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0" fontId="7" fillId="3" borderId="8" xfId="0" applyFont="1" applyFill="1" applyBorder="1" applyAlignment="1" applyProtection="1">
      <alignment horizontal="left"/>
    </xf>
    <xf numFmtId="0" fontId="9" fillId="0" borderId="0" xfId="0" applyFont="1" applyAlignment="1" applyProtection="1">
      <alignment horizontal="center" vertical="top" wrapText="1"/>
    </xf>
    <xf numFmtId="0" fontId="2" fillId="0" borderId="0" xfId="0" applyFont="1" applyAlignment="1" applyProtection="1">
      <alignment horizontal="center" vertical="top" wrapText="1"/>
    </xf>
    <xf numFmtId="0" fontId="2" fillId="0" borderId="3" xfId="0" applyFont="1" applyBorder="1" applyAlignment="1" applyProtection="1">
      <alignment horizontal="left" wrapText="1"/>
    </xf>
    <xf numFmtId="0" fontId="9" fillId="0" borderId="0" xfId="0" applyFont="1" applyAlignment="1" applyProtection="1">
      <alignment horizontal="center" wrapText="1"/>
    </xf>
    <xf numFmtId="0" fontId="2" fillId="0" borderId="0" xfId="0" applyFont="1" applyAlignment="1" applyProtection="1">
      <alignment horizontal="center" wrapText="1"/>
    </xf>
    <xf numFmtId="0" fontId="5" fillId="0" borderId="0" xfId="0" applyFont="1" applyAlignment="1" applyProtection="1">
      <alignment horizontal="left" vertical="center" wrapText="1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7"/>
  <sheetViews>
    <sheetView tabSelected="1" zoomScale="69" workbookViewId="0">
      <selection activeCell="A7" sqref="A7:V7"/>
    </sheetView>
  </sheetViews>
  <sheetFormatPr defaultRowHeight="14.4" x14ac:dyDescent="0.3"/>
  <cols>
    <col min="1" max="1" width="5.33203125" customWidth="1"/>
    <col min="2" max="2" width="26.6640625" customWidth="1"/>
    <col min="3" max="3" width="15.6640625" customWidth="1"/>
    <col min="6" max="6" width="13.21875" customWidth="1"/>
    <col min="9" max="9" width="14.5546875" customWidth="1"/>
    <col min="10" max="10" width="11.109375" customWidth="1"/>
    <col min="11" max="11" width="13.6640625" customWidth="1"/>
    <col min="12" max="12" width="10" customWidth="1"/>
    <col min="13" max="13" width="17.77734375" customWidth="1"/>
    <col min="16" max="16" width="15.21875" customWidth="1"/>
    <col min="17" max="18" width="16.33203125" customWidth="1"/>
    <col min="20" max="20" width="11.77734375" customWidth="1"/>
    <col min="21" max="21" width="12.21875" customWidth="1"/>
  </cols>
  <sheetData>
    <row r="1" spans="1:22" x14ac:dyDescent="0.3">
      <c r="A1" s="1"/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2" x14ac:dyDescent="0.3">
      <c r="A2" s="1"/>
      <c r="B2" s="1"/>
      <c r="C2" s="1"/>
      <c r="D2" s="1"/>
      <c r="E2" s="1"/>
      <c r="F2" s="1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2" x14ac:dyDescent="0.3">
      <c r="A3" s="1"/>
      <c r="B3" s="1"/>
      <c r="C3" s="1"/>
      <c r="D3" s="1"/>
      <c r="E3" s="1"/>
      <c r="F3" s="1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2" x14ac:dyDescent="0.3">
      <c r="A4" s="3"/>
      <c r="B4" s="3"/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64" t="s">
        <v>114</v>
      </c>
      <c r="R4" s="64"/>
      <c r="S4" s="64"/>
      <c r="T4" s="64"/>
      <c r="U4" s="64"/>
      <c r="V4" s="4"/>
    </row>
    <row r="5" spans="1:22" ht="47.4" customHeight="1" x14ac:dyDescent="0.3">
      <c r="A5" s="3"/>
      <c r="B5" s="3"/>
      <c r="C5" s="3"/>
      <c r="D5" s="3"/>
      <c r="E5" s="3"/>
      <c r="F5" s="3"/>
      <c r="G5" s="1"/>
      <c r="H5" s="1"/>
      <c r="I5" s="1"/>
      <c r="J5" s="1"/>
      <c r="K5" s="1"/>
      <c r="L5" s="1"/>
      <c r="M5" s="1"/>
      <c r="N5" s="1"/>
      <c r="O5" s="1"/>
      <c r="P5" s="1"/>
      <c r="Q5" s="75" t="s">
        <v>115</v>
      </c>
      <c r="R5" s="76"/>
      <c r="S5" s="76"/>
      <c r="T5" s="76"/>
      <c r="U5" s="76"/>
      <c r="V5" s="76"/>
    </row>
    <row r="6" spans="1:22" x14ac:dyDescent="0.3">
      <c r="A6" s="3"/>
      <c r="B6" s="3"/>
      <c r="C6" s="3"/>
      <c r="D6" s="3"/>
      <c r="E6" s="3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63"/>
      <c r="R6" s="63"/>
      <c r="S6" s="63"/>
      <c r="T6" s="63"/>
      <c r="U6" s="63"/>
      <c r="V6" s="63"/>
    </row>
    <row r="7" spans="1:22" ht="52.2" customHeight="1" x14ac:dyDescent="0.3">
      <c r="A7" s="77" t="s">
        <v>119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</row>
    <row r="8" spans="1:22" x14ac:dyDescent="0.3">
      <c r="A8" s="3"/>
      <c r="B8" s="3"/>
      <c r="C8" s="3"/>
      <c r="D8" s="3"/>
      <c r="E8" s="3"/>
      <c r="F8" s="3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36" customHeight="1" x14ac:dyDescent="0.3">
      <c r="A9" s="71" t="s">
        <v>116</v>
      </c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</row>
    <row r="10" spans="1:22" ht="39.75" customHeight="1" x14ac:dyDescent="0.3">
      <c r="A10" s="72" t="s">
        <v>0</v>
      </c>
      <c r="B10" s="72" t="s">
        <v>1</v>
      </c>
      <c r="C10" s="72" t="s">
        <v>2</v>
      </c>
      <c r="D10" s="68" t="s">
        <v>3</v>
      </c>
      <c r="E10" s="70"/>
      <c r="F10" s="65" t="s">
        <v>4</v>
      </c>
      <c r="G10" s="65" t="s">
        <v>5</v>
      </c>
      <c r="H10" s="65" t="s">
        <v>6</v>
      </c>
      <c r="I10" s="65" t="s">
        <v>7</v>
      </c>
      <c r="J10" s="68" t="s">
        <v>8</v>
      </c>
      <c r="K10" s="70"/>
      <c r="L10" s="65" t="s">
        <v>9</v>
      </c>
      <c r="M10" s="68" t="s">
        <v>10</v>
      </c>
      <c r="N10" s="69"/>
      <c r="O10" s="69"/>
      <c r="P10" s="69"/>
      <c r="Q10" s="69"/>
      <c r="R10" s="69"/>
      <c r="S10" s="70"/>
      <c r="T10" s="65" t="s">
        <v>11</v>
      </c>
      <c r="U10" s="65" t="s">
        <v>12</v>
      </c>
      <c r="V10" s="65" t="s">
        <v>13</v>
      </c>
    </row>
    <row r="11" spans="1:22" x14ac:dyDescent="0.3">
      <c r="A11" s="73"/>
      <c r="B11" s="73"/>
      <c r="C11" s="73"/>
      <c r="D11" s="65" t="s">
        <v>14</v>
      </c>
      <c r="E11" s="65" t="s">
        <v>15</v>
      </c>
      <c r="F11" s="66"/>
      <c r="G11" s="66"/>
      <c r="H11" s="66"/>
      <c r="I11" s="66"/>
      <c r="J11" s="65" t="s">
        <v>16</v>
      </c>
      <c r="K11" s="65" t="s">
        <v>17</v>
      </c>
      <c r="L11" s="66"/>
      <c r="M11" s="65" t="s">
        <v>16</v>
      </c>
      <c r="N11" s="68" t="s">
        <v>18</v>
      </c>
      <c r="O11" s="69"/>
      <c r="P11" s="69"/>
      <c r="Q11" s="69"/>
      <c r="R11" s="69"/>
      <c r="S11" s="70"/>
      <c r="T11" s="66"/>
      <c r="U11" s="66"/>
      <c r="V11" s="66"/>
    </row>
    <row r="12" spans="1:22" ht="244.2" customHeight="1" x14ac:dyDescent="0.3">
      <c r="A12" s="73"/>
      <c r="B12" s="73"/>
      <c r="C12" s="73"/>
      <c r="D12" s="66"/>
      <c r="E12" s="66"/>
      <c r="F12" s="66"/>
      <c r="G12" s="66"/>
      <c r="H12" s="66"/>
      <c r="I12" s="67"/>
      <c r="J12" s="67"/>
      <c r="K12" s="67"/>
      <c r="L12" s="67"/>
      <c r="M12" s="67"/>
      <c r="N12" s="6" t="s">
        <v>19</v>
      </c>
      <c r="O12" s="6" t="s">
        <v>20</v>
      </c>
      <c r="P12" s="6" t="s">
        <v>21</v>
      </c>
      <c r="Q12" s="6" t="s">
        <v>22</v>
      </c>
      <c r="R12" s="6" t="s">
        <v>23</v>
      </c>
      <c r="S12" s="6" t="s">
        <v>24</v>
      </c>
      <c r="T12" s="67"/>
      <c r="U12" s="67"/>
      <c r="V12" s="66"/>
    </row>
    <row r="13" spans="1:22" x14ac:dyDescent="0.3">
      <c r="A13" s="74"/>
      <c r="B13" s="74"/>
      <c r="C13" s="74"/>
      <c r="D13" s="67"/>
      <c r="E13" s="67"/>
      <c r="F13" s="67"/>
      <c r="G13" s="67"/>
      <c r="H13" s="67"/>
      <c r="I13" s="7" t="s">
        <v>25</v>
      </c>
      <c r="J13" s="7" t="s">
        <v>25</v>
      </c>
      <c r="K13" s="7" t="s">
        <v>25</v>
      </c>
      <c r="L13" s="7" t="s">
        <v>26</v>
      </c>
      <c r="M13" s="7" t="s">
        <v>27</v>
      </c>
      <c r="N13" s="7" t="s">
        <v>27</v>
      </c>
      <c r="O13" s="7" t="s">
        <v>27</v>
      </c>
      <c r="P13" s="7" t="s">
        <v>27</v>
      </c>
      <c r="Q13" s="7" t="s">
        <v>27</v>
      </c>
      <c r="R13" s="7" t="s">
        <v>27</v>
      </c>
      <c r="S13" s="7" t="s">
        <v>27</v>
      </c>
      <c r="T13" s="7" t="s">
        <v>28</v>
      </c>
      <c r="U13" s="7" t="s">
        <v>28</v>
      </c>
      <c r="V13" s="67"/>
    </row>
    <row r="14" spans="1:22" x14ac:dyDescent="0.3">
      <c r="A14" s="7">
        <v>1</v>
      </c>
      <c r="B14" s="7">
        <v>2</v>
      </c>
      <c r="C14" s="7">
        <v>3</v>
      </c>
      <c r="D14" s="7">
        <v>4</v>
      </c>
      <c r="E14" s="7">
        <v>5</v>
      </c>
      <c r="F14" s="7">
        <v>6</v>
      </c>
      <c r="G14" s="8">
        <v>7</v>
      </c>
      <c r="H14" s="8">
        <v>8</v>
      </c>
      <c r="I14" s="8">
        <v>9</v>
      </c>
      <c r="J14" s="8">
        <v>10</v>
      </c>
      <c r="K14" s="8">
        <v>11</v>
      </c>
      <c r="L14" s="8">
        <v>12</v>
      </c>
      <c r="M14" s="8">
        <v>13</v>
      </c>
      <c r="N14" s="8">
        <v>14</v>
      </c>
      <c r="O14" s="8">
        <v>15</v>
      </c>
      <c r="P14" s="8">
        <v>16</v>
      </c>
      <c r="Q14" s="8">
        <v>17</v>
      </c>
      <c r="R14" s="8">
        <v>18</v>
      </c>
      <c r="S14" s="8">
        <v>19</v>
      </c>
      <c r="T14" s="8">
        <v>20</v>
      </c>
      <c r="U14" s="8">
        <v>21</v>
      </c>
      <c r="V14" s="8">
        <v>22</v>
      </c>
    </row>
    <row r="15" spans="1:22" ht="15.6" x14ac:dyDescent="0.3">
      <c r="A15" s="59" t="s">
        <v>29</v>
      </c>
      <c r="B15" s="60"/>
      <c r="C15" s="9"/>
      <c r="D15" s="9"/>
      <c r="E15" s="9"/>
      <c r="F15" s="9"/>
      <c r="G15" s="10"/>
      <c r="H15" s="10"/>
      <c r="I15" s="11"/>
      <c r="J15" s="11"/>
      <c r="K15" s="11"/>
      <c r="L15" s="12"/>
      <c r="M15" s="11"/>
      <c r="N15" s="11"/>
      <c r="O15" s="11"/>
      <c r="P15" s="11"/>
      <c r="Q15" s="11"/>
      <c r="R15" s="11"/>
      <c r="S15" s="11"/>
      <c r="T15" s="11"/>
      <c r="U15" s="11"/>
      <c r="V15" s="10"/>
    </row>
    <row r="16" spans="1:22" ht="38.25" customHeight="1" x14ac:dyDescent="0.3">
      <c r="A16" s="61" t="s">
        <v>30</v>
      </c>
      <c r="B16" s="62"/>
      <c r="C16" s="13" t="s">
        <v>31</v>
      </c>
      <c r="D16" s="13" t="s">
        <v>31</v>
      </c>
      <c r="E16" s="13" t="s">
        <v>31</v>
      </c>
      <c r="F16" s="13" t="s">
        <v>31</v>
      </c>
      <c r="G16" s="14" t="s">
        <v>31</v>
      </c>
      <c r="H16" s="14" t="s">
        <v>31</v>
      </c>
      <c r="I16" s="15">
        <f t="shared" ref="I16:S16" si="0">SUM(I17:I55)</f>
        <v>470866.39</v>
      </c>
      <c r="J16" s="15">
        <f t="shared" si="0"/>
        <v>294598.65999999992</v>
      </c>
      <c r="K16" s="15">
        <f t="shared" si="0"/>
        <v>293826.16999999987</v>
      </c>
      <c r="L16" s="16">
        <f t="shared" si="0"/>
        <v>12853</v>
      </c>
      <c r="M16" s="15">
        <f t="shared" si="0"/>
        <v>95006303.370000035</v>
      </c>
      <c r="N16" s="15">
        <f t="shared" si="0"/>
        <v>0</v>
      </c>
      <c r="O16" s="15">
        <f t="shared" si="0"/>
        <v>0</v>
      </c>
      <c r="P16" s="15">
        <f t="shared" si="0"/>
        <v>2989831.03</v>
      </c>
      <c r="Q16" s="15">
        <f t="shared" si="0"/>
        <v>92016472.340000033</v>
      </c>
      <c r="R16" s="15">
        <f t="shared" si="0"/>
        <v>92016472.340000033</v>
      </c>
      <c r="S16" s="15">
        <f t="shared" si="0"/>
        <v>0</v>
      </c>
      <c r="T16" s="17" t="s">
        <v>31</v>
      </c>
      <c r="U16" s="17" t="s">
        <v>31</v>
      </c>
      <c r="V16" s="14" t="s">
        <v>32</v>
      </c>
    </row>
    <row r="17" spans="1:22" ht="55.8" x14ac:dyDescent="0.3">
      <c r="A17" s="18">
        <v>1</v>
      </c>
      <c r="B17" s="19" t="s">
        <v>33</v>
      </c>
      <c r="C17" s="18" t="s">
        <v>34</v>
      </c>
      <c r="D17" s="18">
        <v>1968</v>
      </c>
      <c r="E17" s="18" t="s">
        <v>32</v>
      </c>
      <c r="F17" s="18" t="s">
        <v>35</v>
      </c>
      <c r="G17" s="20">
        <v>5</v>
      </c>
      <c r="H17" s="20">
        <v>6</v>
      </c>
      <c r="I17" s="21">
        <v>8635.76</v>
      </c>
      <c r="J17" s="21">
        <v>5742.78</v>
      </c>
      <c r="K17" s="21">
        <v>5157.59</v>
      </c>
      <c r="L17" s="22">
        <v>250</v>
      </c>
      <c r="M17" s="21">
        <f t="shared" ref="M17:M55" si="1">SUM(N17:Q17)</f>
        <v>552828.21</v>
      </c>
      <c r="N17" s="21">
        <v>0</v>
      </c>
      <c r="O17" s="21">
        <v>0</v>
      </c>
      <c r="P17" s="21">
        <v>0</v>
      </c>
      <c r="Q17" s="21">
        <f>'Приложение 3'!C13</f>
        <v>552828.21</v>
      </c>
      <c r="R17" s="21">
        <f t="shared" ref="R17:R55" si="2">Q17</f>
        <v>552828.21</v>
      </c>
      <c r="S17" s="21">
        <v>0</v>
      </c>
      <c r="T17" s="21">
        <f t="shared" ref="T17:T55" si="3">M17/J17</f>
        <v>96.264911767471503</v>
      </c>
      <c r="U17" s="21">
        <f t="shared" ref="U17:U55" si="4">T17</f>
        <v>96.264911767471503</v>
      </c>
      <c r="V17" s="23" t="s">
        <v>36</v>
      </c>
    </row>
    <row r="18" spans="1:22" ht="55.8" x14ac:dyDescent="0.3">
      <c r="A18" s="18">
        <v>2</v>
      </c>
      <c r="B18" s="19" t="s">
        <v>37</v>
      </c>
      <c r="C18" s="18" t="s">
        <v>34</v>
      </c>
      <c r="D18" s="18">
        <v>1968</v>
      </c>
      <c r="E18" s="18" t="s">
        <v>32</v>
      </c>
      <c r="F18" s="18" t="s">
        <v>38</v>
      </c>
      <c r="G18" s="20">
        <v>5</v>
      </c>
      <c r="H18" s="20">
        <v>6</v>
      </c>
      <c r="I18" s="21">
        <v>8745.5400000000009</v>
      </c>
      <c r="J18" s="21">
        <v>5623.37</v>
      </c>
      <c r="K18" s="21">
        <v>5267.37</v>
      </c>
      <c r="L18" s="22">
        <v>270</v>
      </c>
      <c r="M18" s="21">
        <f t="shared" si="1"/>
        <v>709974.51</v>
      </c>
      <c r="N18" s="21">
        <v>0</v>
      </c>
      <c r="O18" s="21">
        <v>0</v>
      </c>
      <c r="P18" s="21">
        <v>0</v>
      </c>
      <c r="Q18" s="21">
        <f>'Приложение 3'!C14</f>
        <v>709974.51</v>
      </c>
      <c r="R18" s="21">
        <f t="shared" si="2"/>
        <v>709974.51</v>
      </c>
      <c r="S18" s="21">
        <v>0</v>
      </c>
      <c r="T18" s="21">
        <f t="shared" si="3"/>
        <v>126.2542763503024</v>
      </c>
      <c r="U18" s="21">
        <f t="shared" si="4"/>
        <v>126.2542763503024</v>
      </c>
      <c r="V18" s="23" t="s">
        <v>36</v>
      </c>
    </row>
    <row r="19" spans="1:22" ht="55.8" x14ac:dyDescent="0.3">
      <c r="A19" s="18">
        <v>3</v>
      </c>
      <c r="B19" s="19" t="s">
        <v>39</v>
      </c>
      <c r="C19" s="18" t="s">
        <v>34</v>
      </c>
      <c r="D19" s="18">
        <v>1971</v>
      </c>
      <c r="E19" s="18" t="s">
        <v>32</v>
      </c>
      <c r="F19" s="18" t="s">
        <v>38</v>
      </c>
      <c r="G19" s="20">
        <v>5</v>
      </c>
      <c r="H19" s="20">
        <v>6</v>
      </c>
      <c r="I19" s="21">
        <v>5977.64</v>
      </c>
      <c r="J19" s="21">
        <v>3405.25</v>
      </c>
      <c r="K19" s="21">
        <v>3405.25</v>
      </c>
      <c r="L19" s="22">
        <v>161</v>
      </c>
      <c r="M19" s="21">
        <f t="shared" si="1"/>
        <v>2579827.21</v>
      </c>
      <c r="N19" s="21">
        <v>0</v>
      </c>
      <c r="O19" s="21">
        <v>0</v>
      </c>
      <c r="P19" s="21">
        <v>0</v>
      </c>
      <c r="Q19" s="21">
        <f>'Приложение 3'!C15</f>
        <v>2579827.21</v>
      </c>
      <c r="R19" s="21">
        <f t="shared" si="2"/>
        <v>2579827.21</v>
      </c>
      <c r="S19" s="21">
        <v>0</v>
      </c>
      <c r="T19" s="21">
        <f t="shared" si="3"/>
        <v>757.60288084575291</v>
      </c>
      <c r="U19" s="21">
        <f t="shared" si="4"/>
        <v>757.60288084575291</v>
      </c>
      <c r="V19" s="23" t="s">
        <v>36</v>
      </c>
    </row>
    <row r="20" spans="1:22" ht="55.8" x14ac:dyDescent="0.3">
      <c r="A20" s="18">
        <v>4</v>
      </c>
      <c r="B20" s="19" t="s">
        <v>40</v>
      </c>
      <c r="C20" s="18" t="s">
        <v>34</v>
      </c>
      <c r="D20" s="18">
        <v>1970</v>
      </c>
      <c r="E20" s="18" t="s">
        <v>32</v>
      </c>
      <c r="F20" s="18" t="s">
        <v>38</v>
      </c>
      <c r="G20" s="20">
        <v>5</v>
      </c>
      <c r="H20" s="20">
        <v>4</v>
      </c>
      <c r="I20" s="21">
        <v>6012.74</v>
      </c>
      <c r="J20" s="21">
        <v>3822.76</v>
      </c>
      <c r="K20" s="21">
        <v>3822.76</v>
      </c>
      <c r="L20" s="22">
        <v>163</v>
      </c>
      <c r="M20" s="21">
        <f t="shared" si="1"/>
        <v>2320561.4500000002</v>
      </c>
      <c r="N20" s="21">
        <v>0</v>
      </c>
      <c r="O20" s="21">
        <v>0</v>
      </c>
      <c r="P20" s="21">
        <v>0</v>
      </c>
      <c r="Q20" s="21">
        <f>'Приложение 3'!C16</f>
        <v>2320561.4500000002</v>
      </c>
      <c r="R20" s="21">
        <f t="shared" si="2"/>
        <v>2320561.4500000002</v>
      </c>
      <c r="S20" s="21">
        <v>0</v>
      </c>
      <c r="T20" s="21">
        <f t="shared" si="3"/>
        <v>607.03822630769389</v>
      </c>
      <c r="U20" s="21">
        <f t="shared" si="4"/>
        <v>607.03822630769389</v>
      </c>
      <c r="V20" s="23" t="s">
        <v>36</v>
      </c>
    </row>
    <row r="21" spans="1:22" ht="55.8" x14ac:dyDescent="0.3">
      <c r="A21" s="18">
        <v>5</v>
      </c>
      <c r="B21" s="19" t="s">
        <v>41</v>
      </c>
      <c r="C21" s="18" t="s">
        <v>34</v>
      </c>
      <c r="D21" s="18">
        <v>1973</v>
      </c>
      <c r="E21" s="18" t="s">
        <v>32</v>
      </c>
      <c r="F21" s="18" t="s">
        <v>38</v>
      </c>
      <c r="G21" s="20">
        <v>5</v>
      </c>
      <c r="H21" s="20">
        <v>5</v>
      </c>
      <c r="I21" s="21">
        <v>7011.09</v>
      </c>
      <c r="J21" s="21">
        <v>4476.1899999999996</v>
      </c>
      <c r="K21" s="21">
        <v>4476.1899999999996</v>
      </c>
      <c r="L21" s="22">
        <v>214</v>
      </c>
      <c r="M21" s="21">
        <f t="shared" si="1"/>
        <v>2321372.62</v>
      </c>
      <c r="N21" s="21">
        <v>0</v>
      </c>
      <c r="O21" s="21">
        <v>0</v>
      </c>
      <c r="P21" s="21">
        <v>0</v>
      </c>
      <c r="Q21" s="21">
        <f>'Приложение 3'!C17</f>
        <v>2321372.62</v>
      </c>
      <c r="R21" s="21">
        <f t="shared" si="2"/>
        <v>2321372.62</v>
      </c>
      <c r="S21" s="21">
        <v>0</v>
      </c>
      <c r="T21" s="21">
        <f t="shared" si="3"/>
        <v>518.60457666006141</v>
      </c>
      <c r="U21" s="21">
        <f t="shared" si="4"/>
        <v>518.60457666006141</v>
      </c>
      <c r="V21" s="23" t="s">
        <v>36</v>
      </c>
    </row>
    <row r="22" spans="1:22" ht="55.8" x14ac:dyDescent="0.3">
      <c r="A22" s="18">
        <v>6</v>
      </c>
      <c r="B22" s="19" t="s">
        <v>42</v>
      </c>
      <c r="C22" s="18" t="s">
        <v>34</v>
      </c>
      <c r="D22" s="18">
        <v>1972</v>
      </c>
      <c r="E22" s="18" t="s">
        <v>32</v>
      </c>
      <c r="F22" s="18" t="s">
        <v>38</v>
      </c>
      <c r="G22" s="20">
        <v>5</v>
      </c>
      <c r="H22" s="20">
        <v>5</v>
      </c>
      <c r="I22" s="21">
        <v>7012.64</v>
      </c>
      <c r="J22" s="21">
        <v>4574.26</v>
      </c>
      <c r="K22" s="21">
        <v>4574.26</v>
      </c>
      <c r="L22" s="22">
        <v>223</v>
      </c>
      <c r="M22" s="21">
        <f t="shared" si="1"/>
        <v>2137741.25</v>
      </c>
      <c r="N22" s="21">
        <v>0</v>
      </c>
      <c r="O22" s="21">
        <v>0</v>
      </c>
      <c r="P22" s="21">
        <v>0</v>
      </c>
      <c r="Q22" s="21">
        <f>'Приложение 3'!C18</f>
        <v>2137741.25</v>
      </c>
      <c r="R22" s="21">
        <f t="shared" si="2"/>
        <v>2137741.25</v>
      </c>
      <c r="S22" s="21">
        <v>0</v>
      </c>
      <c r="T22" s="21">
        <f t="shared" si="3"/>
        <v>467.34143883382228</v>
      </c>
      <c r="U22" s="21">
        <f t="shared" si="4"/>
        <v>467.34143883382228</v>
      </c>
      <c r="V22" s="23" t="s">
        <v>36</v>
      </c>
    </row>
    <row r="23" spans="1:22" ht="55.8" x14ac:dyDescent="0.3">
      <c r="A23" s="18">
        <v>7</v>
      </c>
      <c r="B23" s="19" t="s">
        <v>43</v>
      </c>
      <c r="C23" s="18" t="s">
        <v>34</v>
      </c>
      <c r="D23" s="18">
        <v>1972</v>
      </c>
      <c r="E23" s="18" t="s">
        <v>32</v>
      </c>
      <c r="F23" s="18" t="s">
        <v>38</v>
      </c>
      <c r="G23" s="20">
        <v>5</v>
      </c>
      <c r="H23" s="20">
        <v>5</v>
      </c>
      <c r="I23" s="21">
        <v>7015.04</v>
      </c>
      <c r="J23" s="21">
        <v>4567.66</v>
      </c>
      <c r="K23" s="21">
        <v>4567.66</v>
      </c>
      <c r="L23" s="22">
        <v>207</v>
      </c>
      <c r="M23" s="21">
        <f t="shared" si="1"/>
        <v>2137741.25</v>
      </c>
      <c r="N23" s="21">
        <v>0</v>
      </c>
      <c r="O23" s="21">
        <v>0</v>
      </c>
      <c r="P23" s="21">
        <v>0</v>
      </c>
      <c r="Q23" s="21">
        <f>'Приложение 3'!C19</f>
        <v>2137741.25</v>
      </c>
      <c r="R23" s="21">
        <f t="shared" si="2"/>
        <v>2137741.25</v>
      </c>
      <c r="S23" s="21">
        <v>0</v>
      </c>
      <c r="T23" s="21">
        <f t="shared" si="3"/>
        <v>468.01671972081988</v>
      </c>
      <c r="U23" s="21">
        <f t="shared" si="4"/>
        <v>468.01671972081988</v>
      </c>
      <c r="V23" s="23" t="s">
        <v>36</v>
      </c>
    </row>
    <row r="24" spans="1:22" ht="55.8" x14ac:dyDescent="0.3">
      <c r="A24" s="18">
        <v>8</v>
      </c>
      <c r="B24" s="19" t="s">
        <v>44</v>
      </c>
      <c r="C24" s="18" t="s">
        <v>34</v>
      </c>
      <c r="D24" s="18">
        <v>1973</v>
      </c>
      <c r="E24" s="18" t="s">
        <v>32</v>
      </c>
      <c r="F24" s="18" t="s">
        <v>38</v>
      </c>
      <c r="G24" s="20">
        <v>5</v>
      </c>
      <c r="H24" s="20">
        <v>5</v>
      </c>
      <c r="I24" s="21">
        <v>8383.1200000000008</v>
      </c>
      <c r="J24" s="21">
        <v>4962.92</v>
      </c>
      <c r="K24" s="21">
        <v>4962.92</v>
      </c>
      <c r="L24" s="22">
        <v>191</v>
      </c>
      <c r="M24" s="21">
        <f t="shared" si="1"/>
        <v>1615995.59</v>
      </c>
      <c r="N24" s="21">
        <v>0</v>
      </c>
      <c r="O24" s="21">
        <v>0</v>
      </c>
      <c r="P24" s="21">
        <v>0</v>
      </c>
      <c r="Q24" s="21">
        <f>'Приложение 3'!C20</f>
        <v>1615995.59</v>
      </c>
      <c r="R24" s="21">
        <f t="shared" si="2"/>
        <v>1615995.59</v>
      </c>
      <c r="S24" s="21">
        <v>0</v>
      </c>
      <c r="T24" s="21">
        <f t="shared" si="3"/>
        <v>325.61387046335625</v>
      </c>
      <c r="U24" s="21">
        <f t="shared" si="4"/>
        <v>325.61387046335625</v>
      </c>
      <c r="V24" s="23" t="s">
        <v>36</v>
      </c>
    </row>
    <row r="25" spans="1:22" ht="55.8" x14ac:dyDescent="0.3">
      <c r="A25" s="18">
        <v>9</v>
      </c>
      <c r="B25" s="19" t="s">
        <v>45</v>
      </c>
      <c r="C25" s="18" t="s">
        <v>34</v>
      </c>
      <c r="D25" s="18">
        <v>1973</v>
      </c>
      <c r="E25" s="18" t="s">
        <v>32</v>
      </c>
      <c r="F25" s="18" t="s">
        <v>38</v>
      </c>
      <c r="G25" s="20">
        <v>5</v>
      </c>
      <c r="H25" s="20">
        <v>4</v>
      </c>
      <c r="I25" s="21">
        <v>8412.65</v>
      </c>
      <c r="J25" s="21">
        <v>4992.6499999999996</v>
      </c>
      <c r="K25" s="21">
        <v>4992.6499999999996</v>
      </c>
      <c r="L25" s="22">
        <v>193</v>
      </c>
      <c r="M25" s="21">
        <f t="shared" si="1"/>
        <v>2772018.93</v>
      </c>
      <c r="N25" s="21">
        <v>0</v>
      </c>
      <c r="O25" s="21">
        <v>0</v>
      </c>
      <c r="P25" s="21">
        <v>0</v>
      </c>
      <c r="Q25" s="21">
        <f>'Приложение 3'!C21</f>
        <v>2772018.93</v>
      </c>
      <c r="R25" s="21">
        <f t="shared" si="2"/>
        <v>2772018.93</v>
      </c>
      <c r="S25" s="21">
        <v>0</v>
      </c>
      <c r="T25" s="21">
        <f t="shared" si="3"/>
        <v>555.21995934023016</v>
      </c>
      <c r="U25" s="21">
        <f t="shared" si="4"/>
        <v>555.21995934023016</v>
      </c>
      <c r="V25" s="23" t="s">
        <v>36</v>
      </c>
    </row>
    <row r="26" spans="1:22" ht="55.8" x14ac:dyDescent="0.3">
      <c r="A26" s="18">
        <v>10</v>
      </c>
      <c r="B26" s="19" t="s">
        <v>46</v>
      </c>
      <c r="C26" s="18" t="s">
        <v>34</v>
      </c>
      <c r="D26" s="18">
        <v>1977</v>
      </c>
      <c r="E26" s="18" t="s">
        <v>32</v>
      </c>
      <c r="F26" s="18" t="s">
        <v>38</v>
      </c>
      <c r="G26" s="20">
        <v>5</v>
      </c>
      <c r="H26" s="20">
        <v>5</v>
      </c>
      <c r="I26" s="21">
        <v>7966.68</v>
      </c>
      <c r="J26" s="21">
        <v>5032.28</v>
      </c>
      <c r="K26" s="21">
        <v>5032.28</v>
      </c>
      <c r="L26" s="22">
        <v>193</v>
      </c>
      <c r="M26" s="21">
        <f t="shared" si="1"/>
        <v>2212229.91</v>
      </c>
      <c r="N26" s="21">
        <v>0</v>
      </c>
      <c r="O26" s="21">
        <v>0</v>
      </c>
      <c r="P26" s="21">
        <v>0</v>
      </c>
      <c r="Q26" s="21">
        <f>'Приложение 3'!C22</f>
        <v>2212229.91</v>
      </c>
      <c r="R26" s="21">
        <f t="shared" si="2"/>
        <v>2212229.91</v>
      </c>
      <c r="S26" s="21">
        <v>0</v>
      </c>
      <c r="T26" s="21">
        <f t="shared" si="3"/>
        <v>439.60787356824346</v>
      </c>
      <c r="U26" s="21">
        <f t="shared" si="4"/>
        <v>439.60787356824346</v>
      </c>
      <c r="V26" s="23" t="s">
        <v>36</v>
      </c>
    </row>
    <row r="27" spans="1:22" ht="55.8" x14ac:dyDescent="0.3">
      <c r="A27" s="18">
        <v>11</v>
      </c>
      <c r="B27" s="19" t="s">
        <v>47</v>
      </c>
      <c r="C27" s="18" t="s">
        <v>34</v>
      </c>
      <c r="D27" s="18">
        <v>1977</v>
      </c>
      <c r="E27" s="18" t="s">
        <v>32</v>
      </c>
      <c r="F27" s="18" t="s">
        <v>38</v>
      </c>
      <c r="G27" s="20">
        <v>5</v>
      </c>
      <c r="H27" s="20">
        <v>10</v>
      </c>
      <c r="I27" s="21">
        <v>16996.099999999999</v>
      </c>
      <c r="J27" s="21">
        <v>10310.1</v>
      </c>
      <c r="K27" s="21">
        <v>10310.1</v>
      </c>
      <c r="L27" s="22">
        <v>403</v>
      </c>
      <c r="M27" s="21">
        <f t="shared" si="1"/>
        <v>5541212.9400000004</v>
      </c>
      <c r="N27" s="21">
        <v>0</v>
      </c>
      <c r="O27" s="21">
        <v>0</v>
      </c>
      <c r="P27" s="21">
        <v>0</v>
      </c>
      <c r="Q27" s="21">
        <f>'Приложение 3'!C23</f>
        <v>5541212.9400000004</v>
      </c>
      <c r="R27" s="21">
        <f t="shared" si="2"/>
        <v>5541212.9400000004</v>
      </c>
      <c r="S27" s="21">
        <v>0</v>
      </c>
      <c r="T27" s="21">
        <f t="shared" si="3"/>
        <v>537.45482003084351</v>
      </c>
      <c r="U27" s="21">
        <f t="shared" si="4"/>
        <v>537.45482003084351</v>
      </c>
      <c r="V27" s="23" t="s">
        <v>36</v>
      </c>
    </row>
    <row r="28" spans="1:22" ht="55.8" x14ac:dyDescent="0.3">
      <c r="A28" s="18">
        <v>12</v>
      </c>
      <c r="B28" s="19" t="s">
        <v>48</v>
      </c>
      <c r="C28" s="18" t="s">
        <v>34</v>
      </c>
      <c r="D28" s="18">
        <v>1979</v>
      </c>
      <c r="E28" s="18" t="s">
        <v>32</v>
      </c>
      <c r="F28" s="18" t="s">
        <v>38</v>
      </c>
      <c r="G28" s="20">
        <v>5</v>
      </c>
      <c r="H28" s="20">
        <v>14</v>
      </c>
      <c r="I28" s="21">
        <v>25045.200000000001</v>
      </c>
      <c r="J28" s="21">
        <v>15419.2</v>
      </c>
      <c r="K28" s="21">
        <v>15419.2</v>
      </c>
      <c r="L28" s="22">
        <v>597</v>
      </c>
      <c r="M28" s="21">
        <f t="shared" si="1"/>
        <v>4453597.2300000004</v>
      </c>
      <c r="N28" s="21">
        <v>0</v>
      </c>
      <c r="O28" s="21">
        <v>0</v>
      </c>
      <c r="P28" s="21">
        <v>0</v>
      </c>
      <c r="Q28" s="21">
        <f>'Приложение 3'!C24</f>
        <v>4453597.2300000004</v>
      </c>
      <c r="R28" s="21">
        <f t="shared" si="2"/>
        <v>4453597.2300000004</v>
      </c>
      <c r="S28" s="21">
        <v>0</v>
      </c>
      <c r="T28" s="21">
        <f t="shared" si="3"/>
        <v>288.8345199491543</v>
      </c>
      <c r="U28" s="21">
        <f t="shared" si="4"/>
        <v>288.8345199491543</v>
      </c>
      <c r="V28" s="23" t="s">
        <v>36</v>
      </c>
    </row>
    <row r="29" spans="1:22" ht="55.8" x14ac:dyDescent="0.3">
      <c r="A29" s="18">
        <v>13</v>
      </c>
      <c r="B29" s="19" t="s">
        <v>49</v>
      </c>
      <c r="C29" s="18" t="s">
        <v>34</v>
      </c>
      <c r="D29" s="18">
        <v>1979</v>
      </c>
      <c r="E29" s="18" t="s">
        <v>32</v>
      </c>
      <c r="F29" s="18" t="s">
        <v>38</v>
      </c>
      <c r="G29" s="20">
        <v>5</v>
      </c>
      <c r="H29" s="20">
        <v>14</v>
      </c>
      <c r="I29" s="21">
        <v>25193.99</v>
      </c>
      <c r="J29" s="21">
        <v>15560.19</v>
      </c>
      <c r="K29" s="21">
        <v>15560.19</v>
      </c>
      <c r="L29" s="22">
        <v>661</v>
      </c>
      <c r="M29" s="21">
        <f t="shared" si="1"/>
        <v>4749444.22</v>
      </c>
      <c r="N29" s="21">
        <v>0</v>
      </c>
      <c r="O29" s="21">
        <v>0</v>
      </c>
      <c r="P29" s="21">
        <v>0</v>
      </c>
      <c r="Q29" s="21">
        <f>'Приложение 3'!C25</f>
        <v>4749444.22</v>
      </c>
      <c r="R29" s="21">
        <f t="shared" si="2"/>
        <v>4749444.22</v>
      </c>
      <c r="S29" s="21">
        <v>0</v>
      </c>
      <c r="T29" s="21">
        <f t="shared" si="3"/>
        <v>305.23047726280976</v>
      </c>
      <c r="U29" s="21">
        <f t="shared" si="4"/>
        <v>305.23047726280976</v>
      </c>
      <c r="V29" s="23" t="s">
        <v>36</v>
      </c>
    </row>
    <row r="30" spans="1:22" ht="55.8" x14ac:dyDescent="0.3">
      <c r="A30" s="18">
        <v>14</v>
      </c>
      <c r="B30" s="19" t="s">
        <v>50</v>
      </c>
      <c r="C30" s="18" t="s">
        <v>34</v>
      </c>
      <c r="D30" s="18">
        <v>1980</v>
      </c>
      <c r="E30" s="18" t="s">
        <v>32</v>
      </c>
      <c r="F30" s="18" t="s">
        <v>38</v>
      </c>
      <c r="G30" s="20">
        <v>5</v>
      </c>
      <c r="H30" s="20">
        <v>7</v>
      </c>
      <c r="I30" s="21">
        <v>11688.79</v>
      </c>
      <c r="J30" s="21">
        <v>7301.79</v>
      </c>
      <c r="K30" s="21">
        <v>7301.79</v>
      </c>
      <c r="L30" s="22">
        <v>313</v>
      </c>
      <c r="M30" s="21">
        <f t="shared" si="1"/>
        <v>2335301.0299999998</v>
      </c>
      <c r="N30" s="21">
        <v>0</v>
      </c>
      <c r="O30" s="21">
        <v>0</v>
      </c>
      <c r="P30" s="21">
        <v>0</v>
      </c>
      <c r="Q30" s="21">
        <f>'Приложение 3'!C26</f>
        <v>2335301.0299999998</v>
      </c>
      <c r="R30" s="21">
        <f t="shared" si="2"/>
        <v>2335301.0299999998</v>
      </c>
      <c r="S30" s="21">
        <v>0</v>
      </c>
      <c r="T30" s="21">
        <f t="shared" si="3"/>
        <v>319.82582763952399</v>
      </c>
      <c r="U30" s="21">
        <f t="shared" si="4"/>
        <v>319.82582763952399</v>
      </c>
      <c r="V30" s="23" t="s">
        <v>36</v>
      </c>
    </row>
    <row r="31" spans="1:22" ht="55.8" x14ac:dyDescent="0.3">
      <c r="A31" s="18">
        <v>15</v>
      </c>
      <c r="B31" s="19" t="s">
        <v>51</v>
      </c>
      <c r="C31" s="18" t="s">
        <v>34</v>
      </c>
      <c r="D31" s="18">
        <v>1981</v>
      </c>
      <c r="E31" s="18" t="s">
        <v>32</v>
      </c>
      <c r="F31" s="18" t="s">
        <v>38</v>
      </c>
      <c r="G31" s="20">
        <v>5</v>
      </c>
      <c r="H31" s="20">
        <v>8</v>
      </c>
      <c r="I31" s="21">
        <v>13274.35</v>
      </c>
      <c r="J31" s="21">
        <v>8376.4500000000007</v>
      </c>
      <c r="K31" s="21">
        <v>8376.4500000000007</v>
      </c>
      <c r="L31" s="22">
        <v>352</v>
      </c>
      <c r="M31" s="21">
        <f t="shared" si="1"/>
        <v>2353051.96</v>
      </c>
      <c r="N31" s="21">
        <v>0</v>
      </c>
      <c r="O31" s="21">
        <v>0</v>
      </c>
      <c r="P31" s="21">
        <v>0</v>
      </c>
      <c r="Q31" s="21">
        <f>'Приложение 3'!C27</f>
        <v>2353051.96</v>
      </c>
      <c r="R31" s="21">
        <f t="shared" si="2"/>
        <v>2353051.96</v>
      </c>
      <c r="S31" s="21">
        <v>0</v>
      </c>
      <c r="T31" s="21">
        <f t="shared" si="3"/>
        <v>280.91279241205996</v>
      </c>
      <c r="U31" s="21">
        <f t="shared" si="4"/>
        <v>280.91279241205996</v>
      </c>
      <c r="V31" s="23" t="s">
        <v>36</v>
      </c>
    </row>
    <row r="32" spans="1:22" ht="55.8" x14ac:dyDescent="0.3">
      <c r="A32" s="18">
        <v>16</v>
      </c>
      <c r="B32" s="19" t="s">
        <v>52</v>
      </c>
      <c r="C32" s="18" t="s">
        <v>34</v>
      </c>
      <c r="D32" s="18">
        <v>1980</v>
      </c>
      <c r="E32" s="18" t="s">
        <v>32</v>
      </c>
      <c r="F32" s="18" t="s">
        <v>38</v>
      </c>
      <c r="G32" s="20">
        <v>5</v>
      </c>
      <c r="H32" s="20">
        <v>9</v>
      </c>
      <c r="I32" s="21">
        <v>14953.35</v>
      </c>
      <c r="J32" s="21">
        <v>9441.85</v>
      </c>
      <c r="K32" s="21">
        <v>9441.85</v>
      </c>
      <c r="L32" s="22">
        <v>400</v>
      </c>
      <c r="M32" s="21">
        <f t="shared" si="1"/>
        <v>1119801.56</v>
      </c>
      <c r="N32" s="21">
        <v>0</v>
      </c>
      <c r="O32" s="21">
        <v>0</v>
      </c>
      <c r="P32" s="21">
        <v>0</v>
      </c>
      <c r="Q32" s="21">
        <f>'Приложение 3'!C28</f>
        <v>1119801.56</v>
      </c>
      <c r="R32" s="21">
        <f t="shared" si="2"/>
        <v>1119801.56</v>
      </c>
      <c r="S32" s="21">
        <v>0</v>
      </c>
      <c r="T32" s="21">
        <f t="shared" si="3"/>
        <v>118.59980406382223</v>
      </c>
      <c r="U32" s="21">
        <f t="shared" si="4"/>
        <v>118.59980406382223</v>
      </c>
      <c r="V32" s="23" t="s">
        <v>36</v>
      </c>
    </row>
    <row r="33" spans="1:22" ht="55.8" x14ac:dyDescent="0.3">
      <c r="A33" s="18">
        <v>17</v>
      </c>
      <c r="B33" s="19" t="s">
        <v>53</v>
      </c>
      <c r="C33" s="18" t="s">
        <v>34</v>
      </c>
      <c r="D33" s="18">
        <v>1988</v>
      </c>
      <c r="E33" s="18" t="s">
        <v>32</v>
      </c>
      <c r="F33" s="18" t="s">
        <v>54</v>
      </c>
      <c r="G33" s="20">
        <v>9</v>
      </c>
      <c r="H33" s="20">
        <v>2</v>
      </c>
      <c r="I33" s="21">
        <v>5702.7</v>
      </c>
      <c r="J33" s="21">
        <v>3837.8</v>
      </c>
      <c r="K33" s="21">
        <v>3837.8</v>
      </c>
      <c r="L33" s="22">
        <v>169</v>
      </c>
      <c r="M33" s="21">
        <f t="shared" si="1"/>
        <v>599440.03</v>
      </c>
      <c r="N33" s="21">
        <v>0</v>
      </c>
      <c r="O33" s="21">
        <v>0</v>
      </c>
      <c r="P33" s="21">
        <v>0</v>
      </c>
      <c r="Q33" s="21">
        <f>'Приложение 3'!C29</f>
        <v>599440.03</v>
      </c>
      <c r="R33" s="21">
        <f t="shared" si="2"/>
        <v>599440.03</v>
      </c>
      <c r="S33" s="21">
        <v>0</v>
      </c>
      <c r="T33" s="21">
        <f t="shared" si="3"/>
        <v>156.19366043045494</v>
      </c>
      <c r="U33" s="21">
        <f t="shared" si="4"/>
        <v>156.19366043045494</v>
      </c>
      <c r="V33" s="23" t="s">
        <v>36</v>
      </c>
    </row>
    <row r="34" spans="1:22" ht="55.8" x14ac:dyDescent="0.3">
      <c r="A34" s="18">
        <v>18</v>
      </c>
      <c r="B34" s="19" t="s">
        <v>55</v>
      </c>
      <c r="C34" s="18" t="s">
        <v>34</v>
      </c>
      <c r="D34" s="18">
        <v>1982</v>
      </c>
      <c r="E34" s="18" t="s">
        <v>32</v>
      </c>
      <c r="F34" s="18" t="s">
        <v>38</v>
      </c>
      <c r="G34" s="20">
        <v>5</v>
      </c>
      <c r="H34" s="20">
        <v>4</v>
      </c>
      <c r="I34" s="21">
        <v>6260.4</v>
      </c>
      <c r="J34" s="21">
        <v>3977.2</v>
      </c>
      <c r="K34" s="21">
        <v>3977.2</v>
      </c>
      <c r="L34" s="22">
        <v>154</v>
      </c>
      <c r="M34" s="21">
        <f t="shared" si="1"/>
        <v>2182018.15</v>
      </c>
      <c r="N34" s="21">
        <v>0</v>
      </c>
      <c r="O34" s="21">
        <v>0</v>
      </c>
      <c r="P34" s="21">
        <v>0</v>
      </c>
      <c r="Q34" s="21">
        <f>'Приложение 3'!C30</f>
        <v>2182018.15</v>
      </c>
      <c r="R34" s="21">
        <f t="shared" si="2"/>
        <v>2182018.15</v>
      </c>
      <c r="S34" s="21">
        <v>0</v>
      </c>
      <c r="T34" s="21">
        <f t="shared" si="3"/>
        <v>548.63173840893091</v>
      </c>
      <c r="U34" s="21">
        <f t="shared" si="4"/>
        <v>548.63173840893091</v>
      </c>
      <c r="V34" s="23" t="s">
        <v>36</v>
      </c>
    </row>
    <row r="35" spans="1:22" ht="55.8" x14ac:dyDescent="0.3">
      <c r="A35" s="18">
        <v>19</v>
      </c>
      <c r="B35" s="19" t="s">
        <v>56</v>
      </c>
      <c r="C35" s="18" t="s">
        <v>34</v>
      </c>
      <c r="D35" s="18">
        <v>1981</v>
      </c>
      <c r="E35" s="18" t="s">
        <v>32</v>
      </c>
      <c r="F35" s="18" t="s">
        <v>38</v>
      </c>
      <c r="G35" s="20">
        <v>5</v>
      </c>
      <c r="H35" s="20">
        <v>5</v>
      </c>
      <c r="I35" s="21">
        <v>8668.5300000000007</v>
      </c>
      <c r="J35" s="21">
        <v>5369.23</v>
      </c>
      <c r="K35" s="21">
        <v>5369.23</v>
      </c>
      <c r="L35" s="22">
        <v>233</v>
      </c>
      <c r="M35" s="21">
        <f t="shared" si="1"/>
        <v>2944463.51</v>
      </c>
      <c r="N35" s="21">
        <v>0</v>
      </c>
      <c r="O35" s="21">
        <v>0</v>
      </c>
      <c r="P35" s="21">
        <v>0</v>
      </c>
      <c r="Q35" s="21">
        <f>'Приложение 3'!C31</f>
        <v>2944463.51</v>
      </c>
      <c r="R35" s="21">
        <f t="shared" si="2"/>
        <v>2944463.51</v>
      </c>
      <c r="S35" s="21">
        <v>0</v>
      </c>
      <c r="T35" s="21">
        <f t="shared" si="3"/>
        <v>548.39586123149877</v>
      </c>
      <c r="U35" s="21">
        <f t="shared" si="4"/>
        <v>548.39586123149877</v>
      </c>
      <c r="V35" s="23" t="s">
        <v>36</v>
      </c>
    </row>
    <row r="36" spans="1:22" ht="55.8" x14ac:dyDescent="0.3">
      <c r="A36" s="18">
        <v>20</v>
      </c>
      <c r="B36" s="19" t="s">
        <v>57</v>
      </c>
      <c r="C36" s="18" t="s">
        <v>34</v>
      </c>
      <c r="D36" s="18">
        <v>1973</v>
      </c>
      <c r="E36" s="18" t="s">
        <v>32</v>
      </c>
      <c r="F36" s="18" t="s">
        <v>38</v>
      </c>
      <c r="G36" s="20">
        <v>5</v>
      </c>
      <c r="H36" s="20">
        <v>5</v>
      </c>
      <c r="I36" s="21">
        <v>7864.54</v>
      </c>
      <c r="J36" s="21">
        <v>4862.54</v>
      </c>
      <c r="K36" s="21">
        <v>4862.54</v>
      </c>
      <c r="L36" s="22">
        <v>223</v>
      </c>
      <c r="M36" s="21">
        <f t="shared" si="1"/>
        <v>2435823.7200000002</v>
      </c>
      <c r="N36" s="21">
        <v>0</v>
      </c>
      <c r="O36" s="21">
        <v>0</v>
      </c>
      <c r="P36" s="21">
        <v>0</v>
      </c>
      <c r="Q36" s="21">
        <f>'Приложение 3'!C32</f>
        <v>2435823.7200000002</v>
      </c>
      <c r="R36" s="21">
        <f t="shared" si="2"/>
        <v>2435823.7200000002</v>
      </c>
      <c r="S36" s="21">
        <v>0</v>
      </c>
      <c r="T36" s="21">
        <f t="shared" si="3"/>
        <v>500.93648998260176</v>
      </c>
      <c r="U36" s="21">
        <f t="shared" si="4"/>
        <v>500.93648998260176</v>
      </c>
      <c r="V36" s="23" t="s">
        <v>36</v>
      </c>
    </row>
    <row r="37" spans="1:22" ht="55.8" x14ac:dyDescent="0.3">
      <c r="A37" s="18">
        <v>21</v>
      </c>
      <c r="B37" s="19" t="s">
        <v>58</v>
      </c>
      <c r="C37" s="18" t="s">
        <v>34</v>
      </c>
      <c r="D37" s="18">
        <v>1973</v>
      </c>
      <c r="E37" s="18" t="s">
        <v>32</v>
      </c>
      <c r="F37" s="18" t="s">
        <v>38</v>
      </c>
      <c r="G37" s="20">
        <v>5</v>
      </c>
      <c r="H37" s="20">
        <v>5</v>
      </c>
      <c r="I37" s="21">
        <v>7850.78</v>
      </c>
      <c r="J37" s="21">
        <v>4843.25</v>
      </c>
      <c r="K37" s="21">
        <v>4843.25</v>
      </c>
      <c r="L37" s="22">
        <v>215</v>
      </c>
      <c r="M37" s="21">
        <f t="shared" si="1"/>
        <v>1531618.81</v>
      </c>
      <c r="N37" s="21">
        <v>0</v>
      </c>
      <c r="O37" s="21">
        <v>0</v>
      </c>
      <c r="P37" s="21">
        <v>0</v>
      </c>
      <c r="Q37" s="21">
        <f>'Приложение 3'!C33</f>
        <v>1531618.81</v>
      </c>
      <c r="R37" s="21">
        <f t="shared" si="2"/>
        <v>1531618.81</v>
      </c>
      <c r="S37" s="21">
        <v>0</v>
      </c>
      <c r="T37" s="21">
        <f t="shared" si="3"/>
        <v>316.23781758116968</v>
      </c>
      <c r="U37" s="21">
        <f t="shared" si="4"/>
        <v>316.23781758116968</v>
      </c>
      <c r="V37" s="23" t="s">
        <v>36</v>
      </c>
    </row>
    <row r="38" spans="1:22" ht="55.8" x14ac:dyDescent="0.3">
      <c r="A38" s="18">
        <v>22</v>
      </c>
      <c r="B38" s="19" t="s">
        <v>59</v>
      </c>
      <c r="C38" s="18" t="s">
        <v>34</v>
      </c>
      <c r="D38" s="18">
        <v>1973</v>
      </c>
      <c r="E38" s="18" t="s">
        <v>32</v>
      </c>
      <c r="F38" s="18" t="s">
        <v>38</v>
      </c>
      <c r="G38" s="20">
        <v>5</v>
      </c>
      <c r="H38" s="20">
        <v>5</v>
      </c>
      <c r="I38" s="21">
        <v>7698.99</v>
      </c>
      <c r="J38" s="21">
        <v>4694.46</v>
      </c>
      <c r="K38" s="21">
        <v>4821.46</v>
      </c>
      <c r="L38" s="22">
        <v>222</v>
      </c>
      <c r="M38" s="21">
        <f t="shared" si="1"/>
        <v>1478718.51</v>
      </c>
      <c r="N38" s="21">
        <v>0</v>
      </c>
      <c r="O38" s="21">
        <v>0</v>
      </c>
      <c r="P38" s="21">
        <v>0</v>
      </c>
      <c r="Q38" s="21">
        <f>'Приложение 3'!C34</f>
        <v>1478718.51</v>
      </c>
      <c r="R38" s="21">
        <f t="shared" si="2"/>
        <v>1478718.51</v>
      </c>
      <c r="S38" s="21">
        <v>0</v>
      </c>
      <c r="T38" s="21">
        <f t="shared" si="3"/>
        <v>314.99224830970974</v>
      </c>
      <c r="U38" s="21">
        <f t="shared" si="4"/>
        <v>314.99224830970974</v>
      </c>
      <c r="V38" s="23" t="s">
        <v>36</v>
      </c>
    </row>
    <row r="39" spans="1:22" ht="55.8" x14ac:dyDescent="0.3">
      <c r="A39" s="18">
        <v>23</v>
      </c>
      <c r="B39" s="19" t="s">
        <v>60</v>
      </c>
      <c r="C39" s="18" t="s">
        <v>34</v>
      </c>
      <c r="D39" s="18">
        <v>1975</v>
      </c>
      <c r="E39" s="18" t="s">
        <v>32</v>
      </c>
      <c r="F39" s="18" t="s">
        <v>38</v>
      </c>
      <c r="G39" s="20">
        <v>5</v>
      </c>
      <c r="H39" s="20">
        <v>5</v>
      </c>
      <c r="I39" s="21">
        <v>6004.24</v>
      </c>
      <c r="J39" s="21">
        <v>3853.84</v>
      </c>
      <c r="K39" s="21">
        <v>3853.84</v>
      </c>
      <c r="L39" s="22">
        <v>161</v>
      </c>
      <c r="M39" s="21">
        <f t="shared" si="1"/>
        <v>2220405.4500000002</v>
      </c>
      <c r="N39" s="21">
        <v>0</v>
      </c>
      <c r="O39" s="21">
        <v>0</v>
      </c>
      <c r="P39" s="21">
        <v>0</v>
      </c>
      <c r="Q39" s="21">
        <f>'Приложение 3'!C35</f>
        <v>2220405.4500000002</v>
      </c>
      <c r="R39" s="21">
        <f t="shared" si="2"/>
        <v>2220405.4500000002</v>
      </c>
      <c r="S39" s="21">
        <v>0</v>
      </c>
      <c r="T39" s="21">
        <f t="shared" si="3"/>
        <v>576.15403078487952</v>
      </c>
      <c r="U39" s="21">
        <f t="shared" si="4"/>
        <v>576.15403078487952</v>
      </c>
      <c r="V39" s="23" t="s">
        <v>36</v>
      </c>
    </row>
    <row r="40" spans="1:22" ht="55.8" x14ac:dyDescent="0.3">
      <c r="A40" s="18">
        <v>24</v>
      </c>
      <c r="B40" s="19" t="s">
        <v>61</v>
      </c>
      <c r="C40" s="18" t="s">
        <v>34</v>
      </c>
      <c r="D40" s="18">
        <v>1971</v>
      </c>
      <c r="E40" s="18" t="s">
        <v>32</v>
      </c>
      <c r="F40" s="18" t="s">
        <v>38</v>
      </c>
      <c r="G40" s="20">
        <v>5</v>
      </c>
      <c r="H40" s="20">
        <v>4</v>
      </c>
      <c r="I40" s="21">
        <v>5987.66</v>
      </c>
      <c r="J40" s="21">
        <v>3797.68</v>
      </c>
      <c r="K40" s="21">
        <v>3797.68</v>
      </c>
      <c r="L40" s="22">
        <v>172</v>
      </c>
      <c r="M40" s="21">
        <f t="shared" si="1"/>
        <v>2019426.43</v>
      </c>
      <c r="N40" s="21">
        <v>0</v>
      </c>
      <c r="O40" s="21">
        <v>0</v>
      </c>
      <c r="P40" s="21">
        <v>0</v>
      </c>
      <c r="Q40" s="21">
        <f>'Приложение 3'!C36</f>
        <v>2019426.43</v>
      </c>
      <c r="R40" s="21">
        <f t="shared" si="2"/>
        <v>2019426.43</v>
      </c>
      <c r="S40" s="21">
        <v>0</v>
      </c>
      <c r="T40" s="21">
        <f t="shared" si="3"/>
        <v>531.75265688525621</v>
      </c>
      <c r="U40" s="21">
        <f t="shared" si="4"/>
        <v>531.75265688525621</v>
      </c>
      <c r="V40" s="23" t="s">
        <v>36</v>
      </c>
    </row>
    <row r="41" spans="1:22" ht="55.8" x14ac:dyDescent="0.3">
      <c r="A41" s="18">
        <v>25</v>
      </c>
      <c r="B41" s="19" t="s">
        <v>62</v>
      </c>
      <c r="C41" s="18" t="s">
        <v>34</v>
      </c>
      <c r="D41" s="18">
        <v>1971</v>
      </c>
      <c r="E41" s="18" t="s">
        <v>32</v>
      </c>
      <c r="F41" s="18" t="s">
        <v>38</v>
      </c>
      <c r="G41" s="20">
        <v>5</v>
      </c>
      <c r="H41" s="20">
        <v>4</v>
      </c>
      <c r="I41" s="21">
        <v>5476.88</v>
      </c>
      <c r="J41" s="21">
        <v>3464.66</v>
      </c>
      <c r="K41" s="21">
        <v>3506.36</v>
      </c>
      <c r="L41" s="22">
        <v>164</v>
      </c>
      <c r="M41" s="21">
        <f t="shared" si="1"/>
        <v>1837058.19</v>
      </c>
      <c r="N41" s="21">
        <v>0</v>
      </c>
      <c r="O41" s="21">
        <v>0</v>
      </c>
      <c r="P41" s="21">
        <v>0</v>
      </c>
      <c r="Q41" s="21">
        <f>'Приложение 3'!C37</f>
        <v>1837058.19</v>
      </c>
      <c r="R41" s="21">
        <f t="shared" si="2"/>
        <v>1837058.19</v>
      </c>
      <c r="S41" s="21">
        <v>0</v>
      </c>
      <c r="T41" s="21">
        <f t="shared" si="3"/>
        <v>530.22755190985549</v>
      </c>
      <c r="U41" s="21">
        <f t="shared" si="4"/>
        <v>530.22755190985549</v>
      </c>
      <c r="V41" s="23" t="s">
        <v>36</v>
      </c>
    </row>
    <row r="42" spans="1:22" ht="55.8" x14ac:dyDescent="0.3">
      <c r="A42" s="18">
        <v>26</v>
      </c>
      <c r="B42" s="19" t="s">
        <v>63</v>
      </c>
      <c r="C42" s="18" t="s">
        <v>34</v>
      </c>
      <c r="D42" s="18">
        <v>1971</v>
      </c>
      <c r="E42" s="18" t="s">
        <v>32</v>
      </c>
      <c r="F42" s="18" t="s">
        <v>54</v>
      </c>
      <c r="G42" s="20">
        <v>5</v>
      </c>
      <c r="H42" s="20">
        <v>4</v>
      </c>
      <c r="I42" s="21">
        <v>5524.69</v>
      </c>
      <c r="J42" s="21">
        <v>3512.97</v>
      </c>
      <c r="K42" s="21">
        <v>3512.97</v>
      </c>
      <c r="L42" s="22">
        <v>172</v>
      </c>
      <c r="M42" s="21">
        <f t="shared" si="1"/>
        <v>1891046.6</v>
      </c>
      <c r="N42" s="21">
        <v>0</v>
      </c>
      <c r="O42" s="21">
        <v>0</v>
      </c>
      <c r="P42" s="21">
        <v>0</v>
      </c>
      <c r="Q42" s="21">
        <f>'Приложение 3'!C38</f>
        <v>1891046.6</v>
      </c>
      <c r="R42" s="21">
        <f t="shared" si="2"/>
        <v>1891046.6</v>
      </c>
      <c r="S42" s="21">
        <v>0</v>
      </c>
      <c r="T42" s="21">
        <f t="shared" si="3"/>
        <v>538.30422690771627</v>
      </c>
      <c r="U42" s="21">
        <f t="shared" si="4"/>
        <v>538.30422690771627</v>
      </c>
      <c r="V42" s="23" t="s">
        <v>36</v>
      </c>
    </row>
    <row r="43" spans="1:22" ht="55.8" x14ac:dyDescent="0.3">
      <c r="A43" s="18">
        <v>27</v>
      </c>
      <c r="B43" s="19" t="s">
        <v>64</v>
      </c>
      <c r="C43" s="18" t="s">
        <v>34</v>
      </c>
      <c r="D43" s="18">
        <v>1986</v>
      </c>
      <c r="E43" s="18" t="s">
        <v>32</v>
      </c>
      <c r="F43" s="18" t="s">
        <v>38</v>
      </c>
      <c r="G43" s="20">
        <v>9</v>
      </c>
      <c r="H43" s="20">
        <v>2</v>
      </c>
      <c r="I43" s="21">
        <v>5913.61</v>
      </c>
      <c r="J43" s="21">
        <v>3606.81</v>
      </c>
      <c r="K43" s="21">
        <v>3606.81</v>
      </c>
      <c r="L43" s="22">
        <v>168</v>
      </c>
      <c r="M43" s="21">
        <f t="shared" si="1"/>
        <v>189014.93</v>
      </c>
      <c r="N43" s="21">
        <v>0</v>
      </c>
      <c r="O43" s="21">
        <v>0</v>
      </c>
      <c r="P43" s="21">
        <v>0</v>
      </c>
      <c r="Q43" s="21">
        <f>'Приложение 3'!C39</f>
        <v>189014.93</v>
      </c>
      <c r="R43" s="21">
        <f t="shared" si="2"/>
        <v>189014.93</v>
      </c>
      <c r="S43" s="21">
        <v>0</v>
      </c>
      <c r="T43" s="21">
        <f t="shared" si="3"/>
        <v>52.405014403309295</v>
      </c>
      <c r="U43" s="21">
        <f t="shared" si="4"/>
        <v>52.405014403309295</v>
      </c>
      <c r="V43" s="23" t="s">
        <v>36</v>
      </c>
    </row>
    <row r="44" spans="1:22" ht="55.8" x14ac:dyDescent="0.3">
      <c r="A44" s="18">
        <v>28</v>
      </c>
      <c r="B44" s="19" t="s">
        <v>65</v>
      </c>
      <c r="C44" s="18" t="s">
        <v>34</v>
      </c>
      <c r="D44" s="18">
        <v>1991</v>
      </c>
      <c r="E44" s="18" t="s">
        <v>32</v>
      </c>
      <c r="F44" s="18" t="s">
        <v>38</v>
      </c>
      <c r="G44" s="20">
        <v>9</v>
      </c>
      <c r="H44" s="20">
        <v>2</v>
      </c>
      <c r="I44" s="21">
        <v>5950.94</v>
      </c>
      <c r="J44" s="21">
        <v>3632.14</v>
      </c>
      <c r="K44" s="21">
        <v>3632.14</v>
      </c>
      <c r="L44" s="22">
        <v>154</v>
      </c>
      <c r="M44" s="21">
        <f t="shared" si="1"/>
        <v>6166257.3499999996</v>
      </c>
      <c r="N44" s="21">
        <v>0</v>
      </c>
      <c r="O44" s="21">
        <v>0</v>
      </c>
      <c r="P44" s="21">
        <v>2989831.03</v>
      </c>
      <c r="Q44" s="21">
        <f>3032426.32+144000</f>
        <v>3176426.32</v>
      </c>
      <c r="R44" s="21">
        <f t="shared" si="2"/>
        <v>3176426.32</v>
      </c>
      <c r="S44" s="21">
        <v>0</v>
      </c>
      <c r="T44" s="21">
        <f t="shared" si="3"/>
        <v>1697.6926412528151</v>
      </c>
      <c r="U44" s="21">
        <f t="shared" si="4"/>
        <v>1697.6926412528151</v>
      </c>
      <c r="V44" s="23" t="s">
        <v>36</v>
      </c>
    </row>
    <row r="45" spans="1:22" ht="55.8" x14ac:dyDescent="0.3">
      <c r="A45" s="18">
        <v>29</v>
      </c>
      <c r="B45" s="19" t="s">
        <v>66</v>
      </c>
      <c r="C45" s="18" t="s">
        <v>34</v>
      </c>
      <c r="D45" s="18">
        <v>1984</v>
      </c>
      <c r="E45" s="18" t="s">
        <v>32</v>
      </c>
      <c r="F45" s="18" t="s">
        <v>38</v>
      </c>
      <c r="G45" s="20">
        <v>5</v>
      </c>
      <c r="H45" s="20">
        <v>17</v>
      </c>
      <c r="I45" s="21">
        <v>29149.41</v>
      </c>
      <c r="J45" s="21">
        <v>17986.21</v>
      </c>
      <c r="K45" s="21">
        <v>17986.21</v>
      </c>
      <c r="L45" s="22">
        <v>770</v>
      </c>
      <c r="M45" s="21">
        <f t="shared" si="1"/>
        <v>4335493.62</v>
      </c>
      <c r="N45" s="21">
        <v>0</v>
      </c>
      <c r="O45" s="21">
        <v>0</v>
      </c>
      <c r="P45" s="21">
        <v>0</v>
      </c>
      <c r="Q45" s="21">
        <f>'Приложение 3'!C41</f>
        <v>4335493.62</v>
      </c>
      <c r="R45" s="21">
        <f t="shared" si="2"/>
        <v>4335493.62</v>
      </c>
      <c r="S45" s="21">
        <v>0</v>
      </c>
      <c r="T45" s="21">
        <f t="shared" si="3"/>
        <v>241.04542424446285</v>
      </c>
      <c r="U45" s="21">
        <f t="shared" si="4"/>
        <v>241.04542424446285</v>
      </c>
      <c r="V45" s="23" t="s">
        <v>36</v>
      </c>
    </row>
    <row r="46" spans="1:22" ht="55.8" x14ac:dyDescent="0.3">
      <c r="A46" s="18">
        <v>30</v>
      </c>
      <c r="B46" s="19" t="s">
        <v>67</v>
      </c>
      <c r="C46" s="18" t="s">
        <v>34</v>
      </c>
      <c r="D46" s="18">
        <v>1988</v>
      </c>
      <c r="E46" s="18" t="s">
        <v>32</v>
      </c>
      <c r="F46" s="18" t="s">
        <v>38</v>
      </c>
      <c r="G46" s="20">
        <v>5</v>
      </c>
      <c r="H46" s="20">
        <v>13</v>
      </c>
      <c r="I46" s="21">
        <v>22952.82</v>
      </c>
      <c r="J46" s="21">
        <v>14060.62</v>
      </c>
      <c r="K46" s="21">
        <v>14060.62</v>
      </c>
      <c r="L46" s="22">
        <v>625</v>
      </c>
      <c r="M46" s="21">
        <f t="shared" si="1"/>
        <v>3765078.06</v>
      </c>
      <c r="N46" s="21">
        <v>0</v>
      </c>
      <c r="O46" s="21">
        <v>0</v>
      </c>
      <c r="P46" s="21">
        <v>0</v>
      </c>
      <c r="Q46" s="21">
        <f>'Приложение 3'!C42</f>
        <v>3765078.06</v>
      </c>
      <c r="R46" s="21">
        <f t="shared" si="2"/>
        <v>3765078.06</v>
      </c>
      <c r="S46" s="21">
        <v>0</v>
      </c>
      <c r="T46" s="21">
        <f t="shared" si="3"/>
        <v>267.77468276647829</v>
      </c>
      <c r="U46" s="21">
        <f t="shared" si="4"/>
        <v>267.77468276647829</v>
      </c>
      <c r="V46" s="23" t="s">
        <v>36</v>
      </c>
    </row>
    <row r="47" spans="1:22" ht="55.8" x14ac:dyDescent="0.3">
      <c r="A47" s="18">
        <v>31</v>
      </c>
      <c r="B47" s="19" t="s">
        <v>68</v>
      </c>
      <c r="C47" s="18" t="s">
        <v>34</v>
      </c>
      <c r="D47" s="18">
        <v>1987</v>
      </c>
      <c r="E47" s="18" t="s">
        <v>32</v>
      </c>
      <c r="F47" s="18" t="s">
        <v>38</v>
      </c>
      <c r="G47" s="20">
        <v>5</v>
      </c>
      <c r="H47" s="20">
        <v>21</v>
      </c>
      <c r="I47" s="21">
        <v>37877.08</v>
      </c>
      <c r="J47" s="21">
        <v>22920.28</v>
      </c>
      <c r="K47" s="21">
        <v>22920.28</v>
      </c>
      <c r="L47" s="22">
        <v>971</v>
      </c>
      <c r="M47" s="21">
        <f t="shared" si="1"/>
        <v>4769280.57</v>
      </c>
      <c r="N47" s="21">
        <v>0</v>
      </c>
      <c r="O47" s="21">
        <v>0</v>
      </c>
      <c r="P47" s="21">
        <v>0</v>
      </c>
      <c r="Q47" s="21">
        <f>'Приложение 3'!C43</f>
        <v>4769280.57</v>
      </c>
      <c r="R47" s="21">
        <f t="shared" si="2"/>
        <v>4769280.57</v>
      </c>
      <c r="S47" s="21">
        <v>0</v>
      </c>
      <c r="T47" s="21">
        <f t="shared" si="3"/>
        <v>208.081252497788</v>
      </c>
      <c r="U47" s="21">
        <f t="shared" si="4"/>
        <v>208.081252497788</v>
      </c>
      <c r="V47" s="23" t="s">
        <v>36</v>
      </c>
    </row>
    <row r="48" spans="1:22" ht="55.8" x14ac:dyDescent="0.3">
      <c r="A48" s="18">
        <v>32</v>
      </c>
      <c r="B48" s="19" t="s">
        <v>69</v>
      </c>
      <c r="C48" s="18" t="s">
        <v>34</v>
      </c>
      <c r="D48" s="18">
        <v>1992</v>
      </c>
      <c r="E48" s="18" t="s">
        <v>32</v>
      </c>
      <c r="F48" s="18" t="s">
        <v>38</v>
      </c>
      <c r="G48" s="20">
        <v>5</v>
      </c>
      <c r="H48" s="20">
        <v>33</v>
      </c>
      <c r="I48" s="21">
        <v>54851.92</v>
      </c>
      <c r="J48" s="21">
        <v>35421.019999999997</v>
      </c>
      <c r="K48" s="21">
        <v>35421.019999999997</v>
      </c>
      <c r="L48" s="22">
        <v>1468</v>
      </c>
      <c r="M48" s="21">
        <f t="shared" si="1"/>
        <v>4880168.84</v>
      </c>
      <c r="N48" s="21">
        <v>0</v>
      </c>
      <c r="O48" s="21">
        <v>0</v>
      </c>
      <c r="P48" s="21">
        <v>0</v>
      </c>
      <c r="Q48" s="21">
        <f>'Приложение 3'!C44</f>
        <v>4880168.84</v>
      </c>
      <c r="R48" s="21">
        <f t="shared" si="2"/>
        <v>4880168.84</v>
      </c>
      <c r="S48" s="21">
        <v>0</v>
      </c>
      <c r="T48" s="21">
        <f t="shared" si="3"/>
        <v>137.77606743114683</v>
      </c>
      <c r="U48" s="21">
        <f t="shared" si="4"/>
        <v>137.77606743114683</v>
      </c>
      <c r="V48" s="23" t="s">
        <v>36</v>
      </c>
    </row>
    <row r="49" spans="1:22" ht="55.8" x14ac:dyDescent="0.3">
      <c r="A49" s="18">
        <v>33</v>
      </c>
      <c r="B49" s="19" t="s">
        <v>70</v>
      </c>
      <c r="C49" s="18" t="s">
        <v>34</v>
      </c>
      <c r="D49" s="18">
        <v>1990</v>
      </c>
      <c r="E49" s="18" t="s">
        <v>32</v>
      </c>
      <c r="F49" s="18" t="s">
        <v>71</v>
      </c>
      <c r="G49" s="20">
        <v>5</v>
      </c>
      <c r="H49" s="20">
        <v>2</v>
      </c>
      <c r="I49" s="21">
        <v>1883.46</v>
      </c>
      <c r="J49" s="21">
        <v>1419.56</v>
      </c>
      <c r="K49" s="21">
        <v>1419.56</v>
      </c>
      <c r="L49" s="22">
        <v>73</v>
      </c>
      <c r="M49" s="21">
        <f t="shared" si="1"/>
        <v>1003847.29</v>
      </c>
      <c r="N49" s="21">
        <v>0</v>
      </c>
      <c r="O49" s="21">
        <v>0</v>
      </c>
      <c r="P49" s="21">
        <v>0</v>
      </c>
      <c r="Q49" s="21">
        <f>'Приложение 3'!C45</f>
        <v>1003847.29</v>
      </c>
      <c r="R49" s="21">
        <f t="shared" si="2"/>
        <v>1003847.29</v>
      </c>
      <c r="S49" s="21">
        <v>0</v>
      </c>
      <c r="T49" s="21">
        <f t="shared" si="3"/>
        <v>707.153829355575</v>
      </c>
      <c r="U49" s="21">
        <f t="shared" si="4"/>
        <v>707.153829355575</v>
      </c>
      <c r="V49" s="23" t="s">
        <v>36</v>
      </c>
    </row>
    <row r="50" spans="1:22" ht="55.8" x14ac:dyDescent="0.3">
      <c r="A50" s="18">
        <v>34</v>
      </c>
      <c r="B50" s="19" t="s">
        <v>72</v>
      </c>
      <c r="C50" s="18" t="s">
        <v>34</v>
      </c>
      <c r="D50" s="18">
        <v>1980</v>
      </c>
      <c r="E50" s="18" t="s">
        <v>32</v>
      </c>
      <c r="F50" s="18" t="s">
        <v>73</v>
      </c>
      <c r="G50" s="20">
        <v>9</v>
      </c>
      <c r="H50" s="20">
        <v>4</v>
      </c>
      <c r="I50" s="21">
        <v>6191.89</v>
      </c>
      <c r="J50" s="21">
        <v>3832.59</v>
      </c>
      <c r="K50" s="21">
        <v>3832.59</v>
      </c>
      <c r="L50" s="22">
        <v>153</v>
      </c>
      <c r="M50" s="21">
        <f t="shared" si="1"/>
        <v>554089.31000000006</v>
      </c>
      <c r="N50" s="21">
        <v>0</v>
      </c>
      <c r="O50" s="21">
        <v>0</v>
      </c>
      <c r="P50" s="21">
        <v>0</v>
      </c>
      <c r="Q50" s="21">
        <f>'Приложение 3'!C46</f>
        <v>554089.31000000006</v>
      </c>
      <c r="R50" s="21">
        <f t="shared" si="2"/>
        <v>554089.31000000006</v>
      </c>
      <c r="S50" s="21">
        <v>0</v>
      </c>
      <c r="T50" s="21">
        <f t="shared" si="3"/>
        <v>144.57307199570005</v>
      </c>
      <c r="U50" s="21">
        <f t="shared" si="4"/>
        <v>144.57307199570005</v>
      </c>
      <c r="V50" s="23" t="s">
        <v>36</v>
      </c>
    </row>
    <row r="51" spans="1:22" ht="55.8" x14ac:dyDescent="0.3">
      <c r="A51" s="18">
        <v>35</v>
      </c>
      <c r="B51" s="19" t="s">
        <v>74</v>
      </c>
      <c r="C51" s="18" t="s">
        <v>34</v>
      </c>
      <c r="D51" s="18">
        <v>1984</v>
      </c>
      <c r="E51" s="18" t="s">
        <v>32</v>
      </c>
      <c r="F51" s="18" t="s">
        <v>35</v>
      </c>
      <c r="G51" s="20">
        <v>5</v>
      </c>
      <c r="H51" s="20">
        <v>6</v>
      </c>
      <c r="I51" s="21">
        <v>8558.0499999999993</v>
      </c>
      <c r="J51" s="21">
        <v>5363.88</v>
      </c>
      <c r="K51" s="21">
        <v>5363.88</v>
      </c>
      <c r="L51" s="22">
        <v>210</v>
      </c>
      <c r="M51" s="21">
        <f t="shared" si="1"/>
        <v>2483550.39</v>
      </c>
      <c r="N51" s="21">
        <v>0</v>
      </c>
      <c r="O51" s="21">
        <v>0</v>
      </c>
      <c r="P51" s="21">
        <v>0</v>
      </c>
      <c r="Q51" s="21">
        <f>'Приложение 3'!C47</f>
        <v>2483550.39</v>
      </c>
      <c r="R51" s="21">
        <f t="shared" si="2"/>
        <v>2483550.39</v>
      </c>
      <c r="S51" s="21">
        <v>0</v>
      </c>
      <c r="T51" s="21">
        <f t="shared" si="3"/>
        <v>463.01378666189402</v>
      </c>
      <c r="U51" s="21">
        <f t="shared" si="4"/>
        <v>463.01378666189402</v>
      </c>
      <c r="V51" s="23" t="s">
        <v>36</v>
      </c>
    </row>
    <row r="52" spans="1:22" ht="55.8" x14ac:dyDescent="0.3">
      <c r="A52" s="18">
        <v>36</v>
      </c>
      <c r="B52" s="19" t="s">
        <v>75</v>
      </c>
      <c r="C52" s="18" t="s">
        <v>34</v>
      </c>
      <c r="D52" s="18">
        <v>1993</v>
      </c>
      <c r="E52" s="18" t="s">
        <v>32</v>
      </c>
      <c r="F52" s="18" t="s">
        <v>71</v>
      </c>
      <c r="G52" s="20">
        <v>5</v>
      </c>
      <c r="H52" s="20">
        <v>12</v>
      </c>
      <c r="I52" s="21">
        <v>13595.76</v>
      </c>
      <c r="J52" s="21">
        <v>9920.76</v>
      </c>
      <c r="K52" s="21">
        <v>9920.76</v>
      </c>
      <c r="L52" s="22">
        <v>322</v>
      </c>
      <c r="M52" s="21">
        <f t="shared" si="1"/>
        <v>3415334.61</v>
      </c>
      <c r="N52" s="21">
        <v>0</v>
      </c>
      <c r="O52" s="21">
        <v>0</v>
      </c>
      <c r="P52" s="21">
        <v>0</v>
      </c>
      <c r="Q52" s="21">
        <f>'Приложение 3'!C48</f>
        <v>3415334.61</v>
      </c>
      <c r="R52" s="21">
        <f t="shared" si="2"/>
        <v>3415334.61</v>
      </c>
      <c r="S52" s="21">
        <v>0</v>
      </c>
      <c r="T52" s="21">
        <f t="shared" si="3"/>
        <v>344.26138824041703</v>
      </c>
      <c r="U52" s="21">
        <f t="shared" si="4"/>
        <v>344.26138824041703</v>
      </c>
      <c r="V52" s="23" t="s">
        <v>36</v>
      </c>
    </row>
    <row r="53" spans="1:22" ht="55.8" x14ac:dyDescent="0.3">
      <c r="A53" s="18">
        <v>37</v>
      </c>
      <c r="B53" s="19" t="s">
        <v>76</v>
      </c>
      <c r="C53" s="18" t="s">
        <v>34</v>
      </c>
      <c r="D53" s="18">
        <v>1976</v>
      </c>
      <c r="E53" s="18" t="s">
        <v>32</v>
      </c>
      <c r="F53" s="18" t="s">
        <v>38</v>
      </c>
      <c r="G53" s="20">
        <v>5</v>
      </c>
      <c r="H53" s="20">
        <v>13</v>
      </c>
      <c r="I53" s="21">
        <v>23391.48</v>
      </c>
      <c r="J53" s="21">
        <v>14117.68</v>
      </c>
      <c r="K53" s="21">
        <v>14117.68</v>
      </c>
      <c r="L53" s="22">
        <v>555</v>
      </c>
      <c r="M53" s="21">
        <f t="shared" si="1"/>
        <v>2063268.37</v>
      </c>
      <c r="N53" s="21">
        <v>0</v>
      </c>
      <c r="O53" s="21">
        <v>0</v>
      </c>
      <c r="P53" s="21">
        <v>0</v>
      </c>
      <c r="Q53" s="21">
        <f>'Приложение 3'!C49</f>
        <v>2063268.37</v>
      </c>
      <c r="R53" s="21">
        <f t="shared" si="2"/>
        <v>2063268.37</v>
      </c>
      <c r="S53" s="21">
        <v>0</v>
      </c>
      <c r="T53" s="21">
        <f t="shared" si="3"/>
        <v>146.14783519671789</v>
      </c>
      <c r="U53" s="21">
        <f t="shared" si="4"/>
        <v>146.14783519671789</v>
      </c>
      <c r="V53" s="23" t="s">
        <v>36</v>
      </c>
    </row>
    <row r="54" spans="1:22" ht="55.8" x14ac:dyDescent="0.3">
      <c r="A54" s="18">
        <v>38</v>
      </c>
      <c r="B54" s="19" t="s">
        <v>77</v>
      </c>
      <c r="C54" s="24" t="s">
        <v>34</v>
      </c>
      <c r="D54" s="18">
        <v>1969</v>
      </c>
      <c r="E54" s="24" t="s">
        <v>32</v>
      </c>
      <c r="F54" s="18" t="s">
        <v>35</v>
      </c>
      <c r="G54" s="25">
        <v>5</v>
      </c>
      <c r="H54" s="20">
        <v>2</v>
      </c>
      <c r="I54" s="26">
        <v>5076.8100000000004</v>
      </c>
      <c r="J54" s="21">
        <v>3577.1</v>
      </c>
      <c r="K54" s="26">
        <v>3577.1</v>
      </c>
      <c r="L54" s="22">
        <v>294</v>
      </c>
      <c r="M54" s="21">
        <f t="shared" si="1"/>
        <v>1961811.47</v>
      </c>
      <c r="N54" s="21">
        <v>0</v>
      </c>
      <c r="O54" s="26">
        <v>0</v>
      </c>
      <c r="P54" s="21">
        <v>0</v>
      </c>
      <c r="Q54" s="21">
        <f>'Приложение 3'!C50</f>
        <v>1961811.47</v>
      </c>
      <c r="R54" s="21">
        <f t="shared" si="2"/>
        <v>1961811.47</v>
      </c>
      <c r="S54" s="26">
        <v>0</v>
      </c>
      <c r="T54" s="21">
        <f t="shared" si="3"/>
        <v>548.43629476391493</v>
      </c>
      <c r="U54" s="21">
        <f t="shared" si="4"/>
        <v>548.43629476391493</v>
      </c>
      <c r="V54" s="23" t="s">
        <v>36</v>
      </c>
    </row>
    <row r="55" spans="1:22" ht="55.8" x14ac:dyDescent="0.3">
      <c r="A55" s="18">
        <v>39</v>
      </c>
      <c r="B55" s="19" t="s">
        <v>78</v>
      </c>
      <c r="C55" s="18" t="s">
        <v>34</v>
      </c>
      <c r="D55" s="18">
        <v>1984</v>
      </c>
      <c r="E55" s="18" t="s">
        <v>32</v>
      </c>
      <c r="F55" s="18" t="s">
        <v>54</v>
      </c>
      <c r="G55" s="20">
        <v>9</v>
      </c>
      <c r="H55" s="20">
        <v>1</v>
      </c>
      <c r="I55" s="21">
        <v>6109.07</v>
      </c>
      <c r="J55" s="21">
        <v>2916.68</v>
      </c>
      <c r="K55" s="21">
        <v>2916.68</v>
      </c>
      <c r="L55" s="22">
        <v>414</v>
      </c>
      <c r="M55" s="21">
        <f t="shared" si="1"/>
        <v>366389.29</v>
      </c>
      <c r="N55" s="21">
        <v>0</v>
      </c>
      <c r="O55" s="21">
        <v>0</v>
      </c>
      <c r="P55" s="21">
        <v>0</v>
      </c>
      <c r="Q55" s="21">
        <f>'Приложение 3'!C51</f>
        <v>366389.29</v>
      </c>
      <c r="R55" s="21">
        <f t="shared" si="2"/>
        <v>366389.29</v>
      </c>
      <c r="S55" s="21">
        <v>0</v>
      </c>
      <c r="T55" s="21">
        <f t="shared" si="3"/>
        <v>125.61861088635024</v>
      </c>
      <c r="U55" s="21">
        <f t="shared" si="4"/>
        <v>125.61861088635024</v>
      </c>
      <c r="V55" s="23" t="s">
        <v>36</v>
      </c>
    </row>
    <row r="56" spans="1:22" x14ac:dyDescent="0.3">
      <c r="A56" s="3"/>
      <c r="B56" s="3"/>
      <c r="C56" s="3"/>
      <c r="D56" s="3"/>
      <c r="E56" s="3"/>
      <c r="F56" s="3"/>
      <c r="G56" s="3"/>
      <c r="H56" s="3"/>
      <c r="I56" s="3"/>
      <c r="J56" s="27"/>
      <c r="K56" s="27"/>
      <c r="L56" s="3"/>
      <c r="M56" s="3"/>
      <c r="N56" s="3"/>
      <c r="O56" s="3"/>
      <c r="P56" s="3"/>
      <c r="Q56" s="3"/>
      <c r="R56" s="3"/>
      <c r="S56" s="3"/>
      <c r="T56" s="3"/>
      <c r="U56" s="3"/>
      <c r="V56" s="28"/>
    </row>
    <row r="57" spans="1:22" x14ac:dyDescent="0.3">
      <c r="A57" s="63" t="s">
        <v>79</v>
      </c>
      <c r="B57" s="63"/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</row>
  </sheetData>
  <mergeCells count="28">
    <mergeCell ref="T10:T12"/>
    <mergeCell ref="U10:U12"/>
    <mergeCell ref="V10:V13"/>
    <mergeCell ref="D11:D13"/>
    <mergeCell ref="Q5:V5"/>
    <mergeCell ref="Q6:V6"/>
    <mergeCell ref="A7:V7"/>
    <mergeCell ref="H10:H13"/>
    <mergeCell ref="I10:I12"/>
    <mergeCell ref="J10:K10"/>
    <mergeCell ref="L10:L12"/>
    <mergeCell ref="M10:S10"/>
    <mergeCell ref="A15:B15"/>
    <mergeCell ref="A16:B16"/>
    <mergeCell ref="A57:V57"/>
    <mergeCell ref="Q4:U4"/>
    <mergeCell ref="E11:E13"/>
    <mergeCell ref="J11:J12"/>
    <mergeCell ref="K11:K12"/>
    <mergeCell ref="M11:M12"/>
    <mergeCell ref="N11:S11"/>
    <mergeCell ref="A9:V9"/>
    <mergeCell ref="A10:A13"/>
    <mergeCell ref="B10:B13"/>
    <mergeCell ref="C10:C13"/>
    <mergeCell ref="D10:E10"/>
    <mergeCell ref="F10:F13"/>
    <mergeCell ref="G10:G13"/>
  </mergeCells>
  <pageMargins left="0.25" right="0.25" top="0.75" bottom="0.75" header="0.3" footer="0.3"/>
  <pageSetup paperSize="9" scale="5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view="pageBreakPreview" zoomScaleSheetLayoutView="100" workbookViewId="0">
      <selection activeCell="A2" sqref="A2:N2"/>
    </sheetView>
  </sheetViews>
  <sheetFormatPr defaultRowHeight="14.4" x14ac:dyDescent="0.3"/>
  <cols>
    <col min="1" max="1" width="6.109375" customWidth="1"/>
    <col min="2" max="2" width="24.88671875" customWidth="1"/>
    <col min="3" max="3" width="14" customWidth="1"/>
    <col min="4" max="4" width="22.33203125" customWidth="1"/>
    <col min="10" max="10" width="14.88671875" customWidth="1"/>
    <col min="11" max="11" width="14.21875" customWidth="1"/>
    <col min="12" max="12" width="13.6640625" customWidth="1"/>
    <col min="13" max="13" width="15.44140625" customWidth="1"/>
    <col min="14" max="14" width="13.5546875" customWidth="1"/>
  </cols>
  <sheetData>
    <row r="1" spans="1:14" ht="13.8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79"/>
      <c r="L1" s="80"/>
      <c r="M1" s="80"/>
      <c r="N1" s="80"/>
    </row>
    <row r="2" spans="1:14" ht="55.2" customHeight="1" x14ac:dyDescent="0.3">
      <c r="A2" s="77" t="s">
        <v>118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</row>
    <row r="3" spans="1:14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x14ac:dyDescent="0.3">
      <c r="A4" s="72" t="s">
        <v>0</v>
      </c>
      <c r="B4" s="72" t="s">
        <v>80</v>
      </c>
      <c r="C4" s="72" t="s">
        <v>81</v>
      </c>
      <c r="D4" s="72" t="s">
        <v>82</v>
      </c>
      <c r="E4" s="68" t="s">
        <v>83</v>
      </c>
      <c r="F4" s="69"/>
      <c r="G4" s="69"/>
      <c r="H4" s="69"/>
      <c r="I4" s="70"/>
      <c r="J4" s="68" t="s">
        <v>10</v>
      </c>
      <c r="K4" s="69"/>
      <c r="L4" s="69"/>
      <c r="M4" s="69"/>
      <c r="N4" s="70"/>
    </row>
    <row r="5" spans="1:14" ht="69.599999999999994" customHeight="1" x14ac:dyDescent="0.3">
      <c r="A5" s="73"/>
      <c r="B5" s="73"/>
      <c r="C5" s="74"/>
      <c r="D5" s="74"/>
      <c r="E5" s="7" t="s">
        <v>84</v>
      </c>
      <c r="F5" s="7" t="s">
        <v>85</v>
      </c>
      <c r="G5" s="7" t="s">
        <v>86</v>
      </c>
      <c r="H5" s="7" t="s">
        <v>87</v>
      </c>
      <c r="I5" s="7" t="s">
        <v>88</v>
      </c>
      <c r="J5" s="7" t="s">
        <v>84</v>
      </c>
      <c r="K5" s="7" t="s">
        <v>85</v>
      </c>
      <c r="L5" s="7" t="s">
        <v>86</v>
      </c>
      <c r="M5" s="7" t="s">
        <v>87</v>
      </c>
      <c r="N5" s="7" t="s">
        <v>88</v>
      </c>
    </row>
    <row r="6" spans="1:14" x14ac:dyDescent="0.3">
      <c r="A6" s="74"/>
      <c r="B6" s="74"/>
      <c r="C6" s="7" t="s">
        <v>25</v>
      </c>
      <c r="D6" s="7" t="s">
        <v>26</v>
      </c>
      <c r="E6" s="7" t="s">
        <v>89</v>
      </c>
      <c r="F6" s="7" t="s">
        <v>89</v>
      </c>
      <c r="G6" s="7" t="s">
        <v>89</v>
      </c>
      <c r="H6" s="7" t="s">
        <v>89</v>
      </c>
      <c r="I6" s="7" t="s">
        <v>89</v>
      </c>
      <c r="J6" s="7" t="s">
        <v>27</v>
      </c>
      <c r="K6" s="7" t="s">
        <v>27</v>
      </c>
      <c r="L6" s="7" t="s">
        <v>27</v>
      </c>
      <c r="M6" s="7" t="s">
        <v>27</v>
      </c>
      <c r="N6" s="7" t="s">
        <v>27</v>
      </c>
    </row>
    <row r="7" spans="1:14" x14ac:dyDescent="0.3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7">
        <v>11</v>
      </c>
      <c r="L7" s="7">
        <v>12</v>
      </c>
      <c r="M7" s="7">
        <v>13</v>
      </c>
      <c r="N7" s="7">
        <v>14</v>
      </c>
    </row>
    <row r="8" spans="1:14" ht="17.25" customHeight="1" x14ac:dyDescent="0.3">
      <c r="A8" s="78" t="s">
        <v>90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</row>
    <row r="9" spans="1:14" ht="34.5" customHeight="1" x14ac:dyDescent="0.3">
      <c r="A9" s="20">
        <v>1</v>
      </c>
      <c r="B9" s="19" t="s">
        <v>91</v>
      </c>
      <c r="C9" s="29">
        <f>'Приложение 1'!I16</f>
        <v>470866.39</v>
      </c>
      <c r="D9" s="30">
        <f>'Приложение 1'!L16</f>
        <v>12853</v>
      </c>
      <c r="E9" s="30">
        <v>3</v>
      </c>
      <c r="F9" s="30">
        <v>19</v>
      </c>
      <c r="G9" s="30">
        <v>12</v>
      </c>
      <c r="H9" s="30">
        <v>5</v>
      </c>
      <c r="I9" s="30">
        <f>SUM(E9:H9)</f>
        <v>39</v>
      </c>
      <c r="J9" s="29">
        <v>6532646.6399999997</v>
      </c>
      <c r="K9" s="29">
        <v>16533500.83</v>
      </c>
      <c r="L9" s="29">
        <v>53974329.310000002</v>
      </c>
      <c r="M9" s="29">
        <v>17965826.59</v>
      </c>
      <c r="N9" s="29">
        <f>SUM(J9:M9)</f>
        <v>95006303.370000005</v>
      </c>
    </row>
    <row r="10" spans="1:14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1:14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1:14" x14ac:dyDescent="0.3">
      <c r="A12" s="3"/>
      <c r="B12" s="63" t="s">
        <v>92</v>
      </c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</row>
  </sheetData>
  <mergeCells count="10">
    <mergeCell ref="A8:N8"/>
    <mergeCell ref="B12:N12"/>
    <mergeCell ref="K1:N1"/>
    <mergeCell ref="A2:N2"/>
    <mergeCell ref="A4:A6"/>
    <mergeCell ref="B4:B6"/>
    <mergeCell ref="C4:C5"/>
    <mergeCell ref="D4:D5"/>
    <mergeCell ref="E4:I4"/>
    <mergeCell ref="J4:N4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9"/>
  <sheetViews>
    <sheetView view="pageBreakPreview" zoomScaleSheetLayoutView="100" workbookViewId="0">
      <selection activeCell="A4" sqref="A4:T4"/>
    </sheetView>
  </sheetViews>
  <sheetFormatPr defaultRowHeight="14.4" x14ac:dyDescent="0.3"/>
  <cols>
    <col min="1" max="1" width="6.5546875" customWidth="1"/>
    <col min="2" max="2" width="27.6640625" style="31" customWidth="1"/>
    <col min="3" max="3" width="14.109375" customWidth="1"/>
    <col min="11" max="11" width="13.6640625" customWidth="1"/>
    <col min="12" max="12" width="15.44140625" customWidth="1"/>
    <col min="13" max="13" width="17.33203125" customWidth="1"/>
    <col min="14" max="14" width="13.5546875" customWidth="1"/>
    <col min="15" max="15" width="11.21875" customWidth="1"/>
    <col min="16" max="16" width="11.109375" customWidth="1"/>
    <col min="17" max="17" width="15.77734375" customWidth="1"/>
    <col min="18" max="18" width="11.6640625" customWidth="1"/>
    <col min="19" max="19" width="15.88671875" customWidth="1"/>
    <col min="20" max="20" width="15.21875" customWidth="1"/>
  </cols>
  <sheetData>
    <row r="1" spans="1:20" x14ac:dyDescent="0.3">
      <c r="A1" s="1"/>
      <c r="B1" s="5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x14ac:dyDescent="0.3">
      <c r="A2" s="1"/>
      <c r="B2" s="5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ht="16.8" customHeight="1" x14ac:dyDescent="0.3">
      <c r="A3" s="3"/>
      <c r="B3" s="3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58"/>
      <c r="R3" s="82"/>
      <c r="S3" s="83"/>
      <c r="T3" s="83"/>
    </row>
    <row r="4" spans="1:20" ht="44.25" customHeight="1" x14ac:dyDescent="0.3">
      <c r="A4" s="77" t="s">
        <v>117</v>
      </c>
      <c r="B4" s="84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</row>
    <row r="5" spans="1:20" x14ac:dyDescent="0.3">
      <c r="A5" s="3"/>
      <c r="B5" s="32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spans="1:20" ht="29.25" customHeight="1" x14ac:dyDescent="0.3">
      <c r="A6" s="72" t="s">
        <v>0</v>
      </c>
      <c r="B6" s="72" t="s">
        <v>1</v>
      </c>
      <c r="C6" s="72" t="s">
        <v>93</v>
      </c>
      <c r="D6" s="68" t="s">
        <v>94</v>
      </c>
      <c r="E6" s="69"/>
      <c r="F6" s="69"/>
      <c r="G6" s="69"/>
      <c r="H6" s="69"/>
      <c r="I6" s="69"/>
      <c r="J6" s="69"/>
      <c r="K6" s="69"/>
      <c r="L6" s="69"/>
      <c r="M6" s="69"/>
      <c r="N6" s="69"/>
      <c r="O6" s="70"/>
      <c r="P6" s="68" t="s">
        <v>95</v>
      </c>
      <c r="Q6" s="69"/>
      <c r="R6" s="69"/>
      <c r="S6" s="70"/>
      <c r="T6" s="72" t="s">
        <v>96</v>
      </c>
    </row>
    <row r="7" spans="1:20" ht="22.5" customHeight="1" x14ac:dyDescent="0.3">
      <c r="A7" s="73"/>
      <c r="B7" s="73"/>
      <c r="C7" s="73"/>
      <c r="D7" s="72" t="s">
        <v>97</v>
      </c>
      <c r="E7" s="68" t="s">
        <v>18</v>
      </c>
      <c r="F7" s="69"/>
      <c r="G7" s="69"/>
      <c r="H7" s="69"/>
      <c r="I7" s="70"/>
      <c r="J7" s="85" t="s">
        <v>98</v>
      </c>
      <c r="K7" s="86"/>
      <c r="L7" s="72" t="s">
        <v>99</v>
      </c>
      <c r="M7" s="72" t="s">
        <v>100</v>
      </c>
      <c r="N7" s="72" t="s">
        <v>101</v>
      </c>
      <c r="O7" s="72" t="s">
        <v>102</v>
      </c>
      <c r="P7" s="72" t="s">
        <v>103</v>
      </c>
      <c r="Q7" s="72" t="s">
        <v>104</v>
      </c>
      <c r="R7" s="72" t="s">
        <v>105</v>
      </c>
      <c r="S7" s="72" t="s">
        <v>106</v>
      </c>
      <c r="T7" s="73"/>
    </row>
    <row r="8" spans="1:20" ht="290.25" customHeight="1" x14ac:dyDescent="0.3">
      <c r="A8" s="73"/>
      <c r="B8" s="73"/>
      <c r="C8" s="74"/>
      <c r="D8" s="74"/>
      <c r="E8" s="7" t="s">
        <v>107</v>
      </c>
      <c r="F8" s="7" t="s">
        <v>108</v>
      </c>
      <c r="G8" s="7" t="s">
        <v>109</v>
      </c>
      <c r="H8" s="7" t="s">
        <v>110</v>
      </c>
      <c r="I8" s="7" t="s">
        <v>111</v>
      </c>
      <c r="J8" s="87"/>
      <c r="K8" s="88"/>
      <c r="L8" s="74"/>
      <c r="M8" s="74"/>
      <c r="N8" s="74"/>
      <c r="O8" s="74"/>
      <c r="P8" s="74"/>
      <c r="Q8" s="74"/>
      <c r="R8" s="74"/>
      <c r="S8" s="74"/>
      <c r="T8" s="74"/>
    </row>
    <row r="9" spans="1:20" x14ac:dyDescent="0.3">
      <c r="A9" s="74"/>
      <c r="B9" s="74"/>
      <c r="C9" s="7" t="s">
        <v>27</v>
      </c>
      <c r="D9" s="7" t="s">
        <v>27</v>
      </c>
      <c r="E9" s="7" t="s">
        <v>27</v>
      </c>
      <c r="F9" s="7" t="s">
        <v>27</v>
      </c>
      <c r="G9" s="7" t="s">
        <v>27</v>
      </c>
      <c r="H9" s="7" t="s">
        <v>27</v>
      </c>
      <c r="I9" s="7" t="s">
        <v>27</v>
      </c>
      <c r="J9" s="7" t="s">
        <v>89</v>
      </c>
      <c r="K9" s="7" t="s">
        <v>27</v>
      </c>
      <c r="L9" s="7" t="s">
        <v>27</v>
      </c>
      <c r="M9" s="7" t="s">
        <v>27</v>
      </c>
      <c r="N9" s="7" t="s">
        <v>27</v>
      </c>
      <c r="O9" s="7" t="s">
        <v>27</v>
      </c>
      <c r="P9" s="7" t="s">
        <v>27</v>
      </c>
      <c r="Q9" s="7" t="s">
        <v>27</v>
      </c>
      <c r="R9" s="7" t="s">
        <v>27</v>
      </c>
      <c r="S9" s="7" t="s">
        <v>27</v>
      </c>
      <c r="T9" s="7" t="s">
        <v>27</v>
      </c>
    </row>
    <row r="10" spans="1:20" x14ac:dyDescent="0.3">
      <c r="A10" s="7">
        <v>1</v>
      </c>
      <c r="B10" s="33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  <c r="L10" s="7">
        <v>12</v>
      </c>
      <c r="M10" s="7">
        <v>13</v>
      </c>
      <c r="N10" s="7">
        <v>14</v>
      </c>
      <c r="O10" s="7">
        <v>15</v>
      </c>
      <c r="P10" s="7">
        <v>16</v>
      </c>
      <c r="Q10" s="7">
        <v>17</v>
      </c>
      <c r="R10" s="7">
        <v>18</v>
      </c>
      <c r="S10" s="7">
        <v>19</v>
      </c>
      <c r="T10" s="7">
        <v>20</v>
      </c>
    </row>
    <row r="11" spans="1:20" ht="15.6" x14ac:dyDescent="0.3">
      <c r="A11" s="78" t="s">
        <v>112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</row>
    <row r="12" spans="1:20" ht="32.25" customHeight="1" x14ac:dyDescent="0.3">
      <c r="A12" s="61" t="s">
        <v>30</v>
      </c>
      <c r="B12" s="81"/>
      <c r="C12" s="34">
        <f t="shared" ref="C12:T12" si="0">SUM(C13:C51)</f>
        <v>95006303.370000035</v>
      </c>
      <c r="D12" s="34">
        <f t="shared" si="0"/>
        <v>0</v>
      </c>
      <c r="E12" s="34">
        <f t="shared" si="0"/>
        <v>0</v>
      </c>
      <c r="F12" s="34">
        <f t="shared" si="0"/>
        <v>0</v>
      </c>
      <c r="G12" s="34">
        <f t="shared" si="0"/>
        <v>0</v>
      </c>
      <c r="H12" s="34">
        <f t="shared" si="0"/>
        <v>0</v>
      </c>
      <c r="I12" s="34">
        <f t="shared" si="0"/>
        <v>0</v>
      </c>
      <c r="J12" s="35">
        <f t="shared" si="0"/>
        <v>5</v>
      </c>
      <c r="K12" s="34">
        <f t="shared" si="0"/>
        <v>7731190.9099999992</v>
      </c>
      <c r="L12" s="34">
        <f t="shared" si="0"/>
        <v>48566411.399999999</v>
      </c>
      <c r="M12" s="34">
        <f t="shared" si="0"/>
        <v>0</v>
      </c>
      <c r="N12" s="34">
        <f t="shared" si="0"/>
        <v>38564701.060000002</v>
      </c>
      <c r="O12" s="34">
        <f t="shared" si="0"/>
        <v>0</v>
      </c>
      <c r="P12" s="34">
        <f t="shared" si="0"/>
        <v>0</v>
      </c>
      <c r="Q12" s="34">
        <f t="shared" si="0"/>
        <v>144000</v>
      </c>
      <c r="R12" s="34">
        <f t="shared" si="0"/>
        <v>0</v>
      </c>
      <c r="S12" s="34">
        <f t="shared" si="0"/>
        <v>0</v>
      </c>
      <c r="T12" s="34">
        <f t="shared" si="0"/>
        <v>0</v>
      </c>
    </row>
    <row r="13" spans="1:20" ht="34.5" customHeight="1" x14ac:dyDescent="0.3">
      <c r="A13" s="18">
        <v>1</v>
      </c>
      <c r="B13" s="36" t="s">
        <v>33</v>
      </c>
      <c r="C13" s="37">
        <f t="shared" ref="C13:C51" si="1">D13+K13+L13+M13+N13+O13+P13+Q13+R13+S13+T13</f>
        <v>552828.21</v>
      </c>
      <c r="D13" s="37">
        <f t="shared" ref="D13:D51" si="2">SUM(E13:I13)</f>
        <v>0</v>
      </c>
      <c r="E13" s="37">
        <v>0</v>
      </c>
      <c r="F13" s="37">
        <v>0</v>
      </c>
      <c r="G13" s="37">
        <v>0</v>
      </c>
      <c r="H13" s="37">
        <v>0</v>
      </c>
      <c r="I13" s="37">
        <v>0</v>
      </c>
      <c r="J13" s="38">
        <v>0</v>
      </c>
      <c r="K13" s="37">
        <v>0</v>
      </c>
      <c r="L13" s="37">
        <v>0</v>
      </c>
      <c r="M13" s="37">
        <v>0</v>
      </c>
      <c r="N13" s="37">
        <v>552828.21</v>
      </c>
      <c r="O13" s="37">
        <v>0</v>
      </c>
      <c r="P13" s="37">
        <v>0</v>
      </c>
      <c r="Q13" s="37">
        <v>0</v>
      </c>
      <c r="R13" s="37">
        <v>0</v>
      </c>
      <c r="S13" s="37">
        <v>0</v>
      </c>
      <c r="T13" s="37">
        <v>0</v>
      </c>
    </row>
    <row r="14" spans="1:20" ht="31.2" customHeight="1" x14ac:dyDescent="0.3">
      <c r="A14" s="18">
        <v>2</v>
      </c>
      <c r="B14" s="19" t="s">
        <v>37</v>
      </c>
      <c r="C14" s="37">
        <f t="shared" si="1"/>
        <v>709974.51</v>
      </c>
      <c r="D14" s="37">
        <f t="shared" si="2"/>
        <v>0</v>
      </c>
      <c r="E14" s="39">
        <v>0</v>
      </c>
      <c r="F14" s="37">
        <v>0</v>
      </c>
      <c r="G14" s="39">
        <v>0</v>
      </c>
      <c r="H14" s="37">
        <v>0</v>
      </c>
      <c r="I14" s="39">
        <v>0</v>
      </c>
      <c r="J14" s="38">
        <v>0</v>
      </c>
      <c r="K14" s="39">
        <v>0</v>
      </c>
      <c r="L14" s="37">
        <v>0</v>
      </c>
      <c r="M14" s="39">
        <v>0</v>
      </c>
      <c r="N14" s="37">
        <v>709974.51</v>
      </c>
      <c r="O14" s="39">
        <v>0</v>
      </c>
      <c r="P14" s="37">
        <v>0</v>
      </c>
      <c r="Q14" s="39">
        <v>0</v>
      </c>
      <c r="R14" s="37">
        <v>0</v>
      </c>
      <c r="S14" s="39">
        <v>0</v>
      </c>
      <c r="T14" s="37">
        <v>0</v>
      </c>
    </row>
    <row r="15" spans="1:20" ht="36" customHeight="1" x14ac:dyDescent="0.3">
      <c r="A15" s="18">
        <v>3</v>
      </c>
      <c r="B15" s="19" t="s">
        <v>39</v>
      </c>
      <c r="C15" s="37">
        <f t="shared" si="1"/>
        <v>2579827.21</v>
      </c>
      <c r="D15" s="37">
        <f t="shared" si="2"/>
        <v>0</v>
      </c>
      <c r="E15" s="37">
        <v>0</v>
      </c>
      <c r="F15" s="39">
        <v>0</v>
      </c>
      <c r="G15" s="37">
        <v>0</v>
      </c>
      <c r="H15" s="39">
        <v>0</v>
      </c>
      <c r="I15" s="37">
        <v>0</v>
      </c>
      <c r="J15" s="40">
        <v>0</v>
      </c>
      <c r="K15" s="37">
        <v>0</v>
      </c>
      <c r="L15" s="39">
        <v>0</v>
      </c>
      <c r="M15" s="37">
        <v>0</v>
      </c>
      <c r="N15" s="37">
        <v>2579827.21</v>
      </c>
      <c r="O15" s="37">
        <v>0</v>
      </c>
      <c r="P15" s="39">
        <v>0</v>
      </c>
      <c r="Q15" s="37">
        <v>0</v>
      </c>
      <c r="R15" s="39">
        <v>0</v>
      </c>
      <c r="S15" s="37">
        <v>0</v>
      </c>
      <c r="T15" s="37">
        <v>0</v>
      </c>
    </row>
    <row r="16" spans="1:20" ht="35.4" customHeight="1" x14ac:dyDescent="0.3">
      <c r="A16" s="18">
        <v>4</v>
      </c>
      <c r="B16" s="19" t="s">
        <v>40</v>
      </c>
      <c r="C16" s="37">
        <f t="shared" si="1"/>
        <v>2320561.4500000002</v>
      </c>
      <c r="D16" s="37">
        <f t="shared" si="2"/>
        <v>0</v>
      </c>
      <c r="E16" s="39">
        <v>0</v>
      </c>
      <c r="F16" s="37">
        <v>0</v>
      </c>
      <c r="G16" s="39">
        <v>0</v>
      </c>
      <c r="H16" s="37">
        <v>0</v>
      </c>
      <c r="I16" s="39">
        <v>0</v>
      </c>
      <c r="J16" s="38">
        <v>0</v>
      </c>
      <c r="K16" s="39">
        <v>0</v>
      </c>
      <c r="L16" s="37">
        <v>0</v>
      </c>
      <c r="M16" s="39">
        <v>0</v>
      </c>
      <c r="N16" s="37">
        <v>2320561.4500000002</v>
      </c>
      <c r="O16" s="39">
        <v>0</v>
      </c>
      <c r="P16" s="37">
        <v>0</v>
      </c>
      <c r="Q16" s="39">
        <v>0</v>
      </c>
      <c r="R16" s="37">
        <v>0</v>
      </c>
      <c r="S16" s="39">
        <v>0</v>
      </c>
      <c r="T16" s="37">
        <v>0</v>
      </c>
    </row>
    <row r="17" spans="1:20" ht="35.4" customHeight="1" x14ac:dyDescent="0.3">
      <c r="A17" s="18">
        <v>5</v>
      </c>
      <c r="B17" s="19" t="s">
        <v>41</v>
      </c>
      <c r="C17" s="37">
        <f t="shared" si="1"/>
        <v>2321372.62</v>
      </c>
      <c r="D17" s="37">
        <f t="shared" si="2"/>
        <v>0</v>
      </c>
      <c r="E17" s="37">
        <v>0</v>
      </c>
      <c r="F17" s="39">
        <v>0</v>
      </c>
      <c r="G17" s="37">
        <v>0</v>
      </c>
      <c r="H17" s="39">
        <v>0</v>
      </c>
      <c r="I17" s="37">
        <v>0</v>
      </c>
      <c r="J17" s="40">
        <v>0</v>
      </c>
      <c r="K17" s="37">
        <v>0</v>
      </c>
      <c r="L17" s="39">
        <v>0</v>
      </c>
      <c r="M17" s="37">
        <v>0</v>
      </c>
      <c r="N17" s="37">
        <v>2321372.62</v>
      </c>
      <c r="O17" s="37">
        <v>0</v>
      </c>
      <c r="P17" s="39">
        <v>0</v>
      </c>
      <c r="Q17" s="37">
        <v>0</v>
      </c>
      <c r="R17" s="39">
        <v>0</v>
      </c>
      <c r="S17" s="37">
        <v>0</v>
      </c>
      <c r="T17" s="37">
        <v>0</v>
      </c>
    </row>
    <row r="18" spans="1:20" ht="30.6" customHeight="1" x14ac:dyDescent="0.3">
      <c r="A18" s="18">
        <v>6</v>
      </c>
      <c r="B18" s="19" t="s">
        <v>42</v>
      </c>
      <c r="C18" s="37">
        <f t="shared" si="1"/>
        <v>2137741.25</v>
      </c>
      <c r="D18" s="37">
        <f t="shared" si="2"/>
        <v>0</v>
      </c>
      <c r="E18" s="39">
        <v>0</v>
      </c>
      <c r="F18" s="37">
        <v>0</v>
      </c>
      <c r="G18" s="39">
        <v>0</v>
      </c>
      <c r="H18" s="37">
        <v>0</v>
      </c>
      <c r="I18" s="39">
        <v>0</v>
      </c>
      <c r="J18" s="38">
        <v>0</v>
      </c>
      <c r="K18" s="39">
        <v>0</v>
      </c>
      <c r="L18" s="37">
        <v>0</v>
      </c>
      <c r="M18" s="39">
        <v>0</v>
      </c>
      <c r="N18" s="37">
        <v>2137741.25</v>
      </c>
      <c r="O18" s="39">
        <v>0</v>
      </c>
      <c r="P18" s="37">
        <v>0</v>
      </c>
      <c r="Q18" s="39">
        <v>0</v>
      </c>
      <c r="R18" s="37">
        <v>0</v>
      </c>
      <c r="S18" s="39">
        <v>0</v>
      </c>
      <c r="T18" s="37">
        <v>0</v>
      </c>
    </row>
    <row r="19" spans="1:20" ht="38.4" customHeight="1" x14ac:dyDescent="0.3">
      <c r="A19" s="18">
        <v>7</v>
      </c>
      <c r="B19" s="19" t="s">
        <v>43</v>
      </c>
      <c r="C19" s="37">
        <f t="shared" si="1"/>
        <v>2137741.25</v>
      </c>
      <c r="D19" s="37">
        <f t="shared" si="2"/>
        <v>0</v>
      </c>
      <c r="E19" s="37">
        <v>0</v>
      </c>
      <c r="F19" s="39">
        <v>0</v>
      </c>
      <c r="G19" s="37">
        <v>0</v>
      </c>
      <c r="H19" s="39">
        <v>0</v>
      </c>
      <c r="I19" s="37">
        <v>0</v>
      </c>
      <c r="J19" s="40">
        <v>0</v>
      </c>
      <c r="K19" s="37">
        <v>0</v>
      </c>
      <c r="L19" s="39">
        <v>0</v>
      </c>
      <c r="M19" s="37">
        <v>0</v>
      </c>
      <c r="N19" s="37">
        <v>2137741.25</v>
      </c>
      <c r="O19" s="37">
        <v>0</v>
      </c>
      <c r="P19" s="39">
        <v>0</v>
      </c>
      <c r="Q19" s="37">
        <v>0</v>
      </c>
      <c r="R19" s="39">
        <v>0</v>
      </c>
      <c r="S19" s="37">
        <v>0</v>
      </c>
      <c r="T19" s="37">
        <v>0</v>
      </c>
    </row>
    <row r="20" spans="1:20" ht="34.200000000000003" customHeight="1" x14ac:dyDescent="0.3">
      <c r="A20" s="18">
        <v>8</v>
      </c>
      <c r="B20" s="19" t="s">
        <v>44</v>
      </c>
      <c r="C20" s="37">
        <f t="shared" si="1"/>
        <v>1615995.59</v>
      </c>
      <c r="D20" s="37">
        <f t="shared" si="2"/>
        <v>0</v>
      </c>
      <c r="E20" s="39">
        <v>0</v>
      </c>
      <c r="F20" s="37">
        <v>0</v>
      </c>
      <c r="G20" s="39">
        <v>0</v>
      </c>
      <c r="H20" s="37">
        <v>0</v>
      </c>
      <c r="I20" s="39">
        <v>0</v>
      </c>
      <c r="J20" s="38">
        <v>0</v>
      </c>
      <c r="K20" s="39">
        <v>0</v>
      </c>
      <c r="L20" s="37">
        <v>1615995.59</v>
      </c>
      <c r="M20" s="37">
        <v>0</v>
      </c>
      <c r="N20" s="39">
        <v>0</v>
      </c>
      <c r="O20" s="37">
        <v>0</v>
      </c>
      <c r="P20" s="37">
        <v>0</v>
      </c>
      <c r="Q20" s="39">
        <v>0</v>
      </c>
      <c r="R20" s="37">
        <v>0</v>
      </c>
      <c r="S20" s="39">
        <v>0</v>
      </c>
      <c r="T20" s="37">
        <v>0</v>
      </c>
    </row>
    <row r="21" spans="1:20" ht="33.6" customHeight="1" x14ac:dyDescent="0.3">
      <c r="A21" s="18">
        <v>9</v>
      </c>
      <c r="B21" s="19" t="s">
        <v>45</v>
      </c>
      <c r="C21" s="37">
        <f t="shared" si="1"/>
        <v>2772018.93</v>
      </c>
      <c r="D21" s="37">
        <f t="shared" si="2"/>
        <v>0</v>
      </c>
      <c r="E21" s="37">
        <v>0</v>
      </c>
      <c r="F21" s="39">
        <v>0</v>
      </c>
      <c r="G21" s="37">
        <v>0</v>
      </c>
      <c r="H21" s="39">
        <v>0</v>
      </c>
      <c r="I21" s="37">
        <v>0</v>
      </c>
      <c r="J21" s="40">
        <v>0</v>
      </c>
      <c r="K21" s="37">
        <v>0</v>
      </c>
      <c r="L21" s="37">
        <v>2772018.93</v>
      </c>
      <c r="M21" s="39">
        <v>0</v>
      </c>
      <c r="N21" s="37">
        <v>0</v>
      </c>
      <c r="O21" s="39">
        <v>0</v>
      </c>
      <c r="P21" s="37">
        <v>0</v>
      </c>
      <c r="Q21" s="37">
        <v>0</v>
      </c>
      <c r="R21" s="39">
        <v>0</v>
      </c>
      <c r="S21" s="37">
        <v>0</v>
      </c>
      <c r="T21" s="37">
        <v>0</v>
      </c>
    </row>
    <row r="22" spans="1:20" ht="32.4" customHeight="1" x14ac:dyDescent="0.3">
      <c r="A22" s="18">
        <v>10</v>
      </c>
      <c r="B22" s="19" t="s">
        <v>46</v>
      </c>
      <c r="C22" s="37">
        <f t="shared" si="1"/>
        <v>2212229.91</v>
      </c>
      <c r="D22" s="37">
        <f t="shared" si="2"/>
        <v>0</v>
      </c>
      <c r="E22" s="39">
        <v>0</v>
      </c>
      <c r="F22" s="37">
        <v>0</v>
      </c>
      <c r="G22" s="39">
        <v>0</v>
      </c>
      <c r="H22" s="37">
        <v>0</v>
      </c>
      <c r="I22" s="39">
        <v>0</v>
      </c>
      <c r="J22" s="38">
        <v>0</v>
      </c>
      <c r="K22" s="39">
        <v>0</v>
      </c>
      <c r="L22" s="37">
        <v>0</v>
      </c>
      <c r="M22" s="37">
        <v>0</v>
      </c>
      <c r="N22" s="37">
        <v>2212229.91</v>
      </c>
      <c r="O22" s="37">
        <v>0</v>
      </c>
      <c r="P22" s="39">
        <v>0</v>
      </c>
      <c r="Q22" s="37">
        <v>0</v>
      </c>
      <c r="R22" s="37">
        <v>0</v>
      </c>
      <c r="S22" s="39">
        <v>0</v>
      </c>
      <c r="T22" s="37">
        <v>0</v>
      </c>
    </row>
    <row r="23" spans="1:20" ht="37.799999999999997" customHeight="1" x14ac:dyDescent="0.3">
      <c r="A23" s="18">
        <v>11</v>
      </c>
      <c r="B23" s="19" t="s">
        <v>47</v>
      </c>
      <c r="C23" s="37">
        <f t="shared" si="1"/>
        <v>5541212.9400000004</v>
      </c>
      <c r="D23" s="37">
        <f t="shared" si="2"/>
        <v>0</v>
      </c>
      <c r="E23" s="37">
        <v>0</v>
      </c>
      <c r="F23" s="39">
        <v>0</v>
      </c>
      <c r="G23" s="37">
        <v>0</v>
      </c>
      <c r="H23" s="39">
        <v>0</v>
      </c>
      <c r="I23" s="37">
        <v>0</v>
      </c>
      <c r="J23" s="40">
        <v>0</v>
      </c>
      <c r="K23" s="37">
        <v>0</v>
      </c>
      <c r="L23" s="37">
        <v>5541212.9400000004</v>
      </c>
      <c r="M23" s="39">
        <v>0</v>
      </c>
      <c r="N23" s="37">
        <v>0</v>
      </c>
      <c r="O23" s="39">
        <v>0</v>
      </c>
      <c r="P23" s="37">
        <v>0</v>
      </c>
      <c r="Q23" s="39">
        <v>0</v>
      </c>
      <c r="R23" s="37">
        <v>0</v>
      </c>
      <c r="S23" s="37">
        <v>0</v>
      </c>
      <c r="T23" s="37">
        <v>0</v>
      </c>
    </row>
    <row r="24" spans="1:20" ht="30" customHeight="1" x14ac:dyDescent="0.3">
      <c r="A24" s="18">
        <v>12</v>
      </c>
      <c r="B24" s="19" t="s">
        <v>48</v>
      </c>
      <c r="C24" s="37">
        <f t="shared" si="1"/>
        <v>4453597.2300000004</v>
      </c>
      <c r="D24" s="37">
        <f t="shared" si="2"/>
        <v>0</v>
      </c>
      <c r="E24" s="39">
        <v>0</v>
      </c>
      <c r="F24" s="37">
        <v>0</v>
      </c>
      <c r="G24" s="39">
        <v>0</v>
      </c>
      <c r="H24" s="37">
        <v>0</v>
      </c>
      <c r="I24" s="39">
        <v>0</v>
      </c>
      <c r="J24" s="38">
        <v>0</v>
      </c>
      <c r="K24" s="39">
        <v>0</v>
      </c>
      <c r="L24" s="37">
        <v>4453597.2300000004</v>
      </c>
      <c r="M24" s="37">
        <v>0</v>
      </c>
      <c r="N24" s="39">
        <v>0</v>
      </c>
      <c r="O24" s="37">
        <v>0</v>
      </c>
      <c r="P24" s="39">
        <v>0</v>
      </c>
      <c r="Q24" s="37">
        <v>0</v>
      </c>
      <c r="R24" s="39">
        <v>0</v>
      </c>
      <c r="S24" s="37">
        <v>0</v>
      </c>
      <c r="T24" s="37">
        <v>0</v>
      </c>
    </row>
    <row r="25" spans="1:20" s="55" customFormat="1" ht="39" customHeight="1" x14ac:dyDescent="0.3">
      <c r="A25" s="18">
        <v>13</v>
      </c>
      <c r="B25" s="19" t="s">
        <v>49</v>
      </c>
      <c r="C25" s="37">
        <f t="shared" si="1"/>
        <v>4749444.22</v>
      </c>
      <c r="D25" s="37">
        <f t="shared" si="2"/>
        <v>0</v>
      </c>
      <c r="E25" s="37">
        <v>0</v>
      </c>
      <c r="F25" s="53">
        <v>0</v>
      </c>
      <c r="G25" s="37">
        <v>0</v>
      </c>
      <c r="H25" s="53">
        <v>0</v>
      </c>
      <c r="I25" s="37">
        <v>0</v>
      </c>
      <c r="J25" s="54">
        <v>0</v>
      </c>
      <c r="K25" s="37">
        <v>0</v>
      </c>
      <c r="L25" s="37">
        <v>4749444.22</v>
      </c>
      <c r="M25" s="53">
        <v>0</v>
      </c>
      <c r="N25" s="37">
        <v>0</v>
      </c>
      <c r="O25" s="53">
        <v>0</v>
      </c>
      <c r="P25" s="37">
        <v>0</v>
      </c>
      <c r="Q25" s="53">
        <v>0</v>
      </c>
      <c r="R25" s="37">
        <v>0</v>
      </c>
      <c r="S25" s="53">
        <v>0</v>
      </c>
      <c r="T25" s="37">
        <v>0</v>
      </c>
    </row>
    <row r="26" spans="1:20" s="57" customFormat="1" ht="36" customHeight="1" x14ac:dyDescent="0.3">
      <c r="A26" s="18">
        <v>14</v>
      </c>
      <c r="B26" s="19" t="s">
        <v>50</v>
      </c>
      <c r="C26" s="37">
        <f t="shared" si="1"/>
        <v>2335301.0299999998</v>
      </c>
      <c r="D26" s="37">
        <f t="shared" si="2"/>
        <v>0</v>
      </c>
      <c r="E26" s="56">
        <v>0</v>
      </c>
      <c r="F26" s="37">
        <v>0</v>
      </c>
      <c r="G26" s="56">
        <v>0</v>
      </c>
      <c r="H26" s="37">
        <v>0</v>
      </c>
      <c r="I26" s="56">
        <v>0</v>
      </c>
      <c r="J26" s="38">
        <v>0</v>
      </c>
      <c r="K26" s="56">
        <v>0</v>
      </c>
      <c r="L26" s="37">
        <v>2335301.0299999998</v>
      </c>
      <c r="M26" s="37">
        <v>0</v>
      </c>
      <c r="N26" s="56">
        <v>0</v>
      </c>
      <c r="O26" s="37">
        <v>0</v>
      </c>
      <c r="P26" s="56">
        <v>0</v>
      </c>
      <c r="Q26" s="37">
        <v>0</v>
      </c>
      <c r="R26" s="56">
        <v>0</v>
      </c>
      <c r="S26" s="37">
        <v>0</v>
      </c>
      <c r="T26" s="37">
        <v>0</v>
      </c>
    </row>
    <row r="27" spans="1:20" ht="39" customHeight="1" x14ac:dyDescent="0.3">
      <c r="A27" s="18">
        <v>15</v>
      </c>
      <c r="B27" s="19" t="s">
        <v>51</v>
      </c>
      <c r="C27" s="37">
        <f t="shared" si="1"/>
        <v>2353051.96</v>
      </c>
      <c r="D27" s="37">
        <f t="shared" si="2"/>
        <v>0</v>
      </c>
      <c r="E27" s="37">
        <v>0</v>
      </c>
      <c r="F27" s="39">
        <v>0</v>
      </c>
      <c r="G27" s="37">
        <v>0</v>
      </c>
      <c r="H27" s="39">
        <v>0</v>
      </c>
      <c r="I27" s="37">
        <v>0</v>
      </c>
      <c r="J27" s="40">
        <v>0</v>
      </c>
      <c r="K27" s="37">
        <v>0</v>
      </c>
      <c r="L27" s="37">
        <v>2353051.96</v>
      </c>
      <c r="M27" s="39">
        <v>0</v>
      </c>
      <c r="N27" s="37">
        <v>0</v>
      </c>
      <c r="O27" s="39">
        <v>0</v>
      </c>
      <c r="P27" s="37">
        <v>0</v>
      </c>
      <c r="Q27" s="39">
        <v>0</v>
      </c>
      <c r="R27" s="37">
        <v>0</v>
      </c>
      <c r="S27" s="39">
        <v>0</v>
      </c>
      <c r="T27" s="37">
        <v>0</v>
      </c>
    </row>
    <row r="28" spans="1:20" ht="41.4" customHeight="1" x14ac:dyDescent="0.3">
      <c r="A28" s="18">
        <v>16</v>
      </c>
      <c r="B28" s="19" t="s">
        <v>52</v>
      </c>
      <c r="C28" s="37">
        <f t="shared" si="1"/>
        <v>1119801.56</v>
      </c>
      <c r="D28" s="37">
        <f t="shared" si="2"/>
        <v>0</v>
      </c>
      <c r="E28" s="39">
        <v>0</v>
      </c>
      <c r="F28" s="37">
        <v>0</v>
      </c>
      <c r="G28" s="39">
        <v>0</v>
      </c>
      <c r="H28" s="37">
        <v>0</v>
      </c>
      <c r="I28" s="39">
        <v>0</v>
      </c>
      <c r="J28" s="38">
        <v>0</v>
      </c>
      <c r="K28" s="39">
        <v>0</v>
      </c>
      <c r="L28" s="37">
        <v>0</v>
      </c>
      <c r="M28" s="37">
        <v>0</v>
      </c>
      <c r="N28" s="37">
        <v>1119801.56</v>
      </c>
      <c r="O28" s="37">
        <v>0</v>
      </c>
      <c r="P28" s="39">
        <v>0</v>
      </c>
      <c r="Q28" s="37">
        <v>0</v>
      </c>
      <c r="R28" s="39">
        <v>0</v>
      </c>
      <c r="S28" s="37">
        <v>0</v>
      </c>
      <c r="T28" s="37">
        <v>0</v>
      </c>
    </row>
    <row r="29" spans="1:20" ht="30.6" customHeight="1" x14ac:dyDescent="0.3">
      <c r="A29" s="18">
        <v>17</v>
      </c>
      <c r="B29" s="19" t="s">
        <v>53</v>
      </c>
      <c r="C29" s="37">
        <f t="shared" si="1"/>
        <v>599440.03</v>
      </c>
      <c r="D29" s="37">
        <f t="shared" si="2"/>
        <v>0</v>
      </c>
      <c r="E29" s="37">
        <v>0</v>
      </c>
      <c r="F29" s="39">
        <v>0</v>
      </c>
      <c r="G29" s="37">
        <v>0</v>
      </c>
      <c r="H29" s="39">
        <v>0</v>
      </c>
      <c r="I29" s="37">
        <v>0</v>
      </c>
      <c r="J29" s="38">
        <v>1</v>
      </c>
      <c r="K29" s="37">
        <v>599440.03</v>
      </c>
      <c r="L29" s="39">
        <v>0</v>
      </c>
      <c r="M29" s="37">
        <v>0</v>
      </c>
      <c r="N29" s="39">
        <v>0</v>
      </c>
      <c r="O29" s="37">
        <v>0</v>
      </c>
      <c r="P29" s="37">
        <v>0</v>
      </c>
      <c r="Q29" s="39">
        <v>0</v>
      </c>
      <c r="R29" s="37">
        <v>0</v>
      </c>
      <c r="S29" s="39">
        <v>0</v>
      </c>
      <c r="T29" s="37">
        <v>0</v>
      </c>
    </row>
    <row r="30" spans="1:20" ht="36.6" customHeight="1" x14ac:dyDescent="0.3">
      <c r="A30" s="18">
        <v>18</v>
      </c>
      <c r="B30" s="19" t="s">
        <v>55</v>
      </c>
      <c r="C30" s="37">
        <f t="shared" si="1"/>
        <v>2182018.15</v>
      </c>
      <c r="D30" s="37">
        <f t="shared" si="2"/>
        <v>0</v>
      </c>
      <c r="E30" s="39">
        <v>0</v>
      </c>
      <c r="F30" s="37">
        <v>0</v>
      </c>
      <c r="G30" s="39">
        <v>0</v>
      </c>
      <c r="H30" s="37">
        <v>0</v>
      </c>
      <c r="I30" s="39">
        <v>0</v>
      </c>
      <c r="J30" s="38">
        <v>0</v>
      </c>
      <c r="K30" s="39">
        <v>0</v>
      </c>
      <c r="L30" s="37">
        <v>2182018.15</v>
      </c>
      <c r="M30" s="39">
        <v>0</v>
      </c>
      <c r="N30" s="37">
        <v>0</v>
      </c>
      <c r="O30" s="39">
        <v>0</v>
      </c>
      <c r="P30" s="37">
        <v>0</v>
      </c>
      <c r="Q30" s="37">
        <v>0</v>
      </c>
      <c r="R30" s="39">
        <v>0</v>
      </c>
      <c r="S30" s="37">
        <v>0</v>
      </c>
      <c r="T30" s="37">
        <v>0</v>
      </c>
    </row>
    <row r="31" spans="1:20" ht="30.6" customHeight="1" x14ac:dyDescent="0.3">
      <c r="A31" s="18">
        <v>19</v>
      </c>
      <c r="B31" s="19" t="s">
        <v>56</v>
      </c>
      <c r="C31" s="37">
        <f t="shared" si="1"/>
        <v>2944463.51</v>
      </c>
      <c r="D31" s="37">
        <f t="shared" si="2"/>
        <v>0</v>
      </c>
      <c r="E31" s="37">
        <v>0</v>
      </c>
      <c r="F31" s="39">
        <v>0</v>
      </c>
      <c r="G31" s="37">
        <v>0</v>
      </c>
      <c r="H31" s="39">
        <v>0</v>
      </c>
      <c r="I31" s="37">
        <v>0</v>
      </c>
      <c r="J31" s="40">
        <v>0</v>
      </c>
      <c r="K31" s="37">
        <v>0</v>
      </c>
      <c r="L31" s="37">
        <v>2944463.51</v>
      </c>
      <c r="M31" s="37">
        <v>0</v>
      </c>
      <c r="N31" s="39">
        <v>0</v>
      </c>
      <c r="O31" s="37">
        <v>0</v>
      </c>
      <c r="P31" s="39">
        <v>0</v>
      </c>
      <c r="Q31" s="37">
        <v>0</v>
      </c>
      <c r="R31" s="37">
        <v>0</v>
      </c>
      <c r="S31" s="39">
        <v>0</v>
      </c>
      <c r="T31" s="37">
        <v>0</v>
      </c>
    </row>
    <row r="32" spans="1:20" ht="34.799999999999997" customHeight="1" x14ac:dyDescent="0.3">
      <c r="A32" s="18">
        <v>20</v>
      </c>
      <c r="B32" s="19" t="s">
        <v>57</v>
      </c>
      <c r="C32" s="37">
        <f t="shared" si="1"/>
        <v>2435823.7200000002</v>
      </c>
      <c r="D32" s="37">
        <f t="shared" si="2"/>
        <v>0</v>
      </c>
      <c r="E32" s="39">
        <v>0</v>
      </c>
      <c r="F32" s="37">
        <v>0</v>
      </c>
      <c r="G32" s="39">
        <v>0</v>
      </c>
      <c r="H32" s="37">
        <v>0</v>
      </c>
      <c r="I32" s="39">
        <v>0</v>
      </c>
      <c r="J32" s="38">
        <v>0</v>
      </c>
      <c r="K32" s="39">
        <v>0</v>
      </c>
      <c r="L32" s="37">
        <v>0</v>
      </c>
      <c r="M32" s="39">
        <v>0</v>
      </c>
      <c r="N32" s="37">
        <v>2435823.7200000002</v>
      </c>
      <c r="O32" s="39">
        <v>0</v>
      </c>
      <c r="P32" s="37">
        <v>0</v>
      </c>
      <c r="Q32" s="39">
        <v>0</v>
      </c>
      <c r="R32" s="37">
        <v>0</v>
      </c>
      <c r="S32" s="37">
        <v>0</v>
      </c>
      <c r="T32" s="37">
        <v>0</v>
      </c>
    </row>
    <row r="33" spans="1:20" ht="30.6" customHeight="1" x14ac:dyDescent="0.3">
      <c r="A33" s="18">
        <v>21</v>
      </c>
      <c r="B33" s="19" t="s">
        <v>58</v>
      </c>
      <c r="C33" s="37">
        <f t="shared" si="1"/>
        <v>1531618.81</v>
      </c>
      <c r="D33" s="37">
        <f t="shared" si="2"/>
        <v>0</v>
      </c>
      <c r="E33" s="37">
        <v>0</v>
      </c>
      <c r="F33" s="39">
        <v>0</v>
      </c>
      <c r="G33" s="37">
        <v>0</v>
      </c>
      <c r="H33" s="39">
        <v>0</v>
      </c>
      <c r="I33" s="37">
        <v>0</v>
      </c>
      <c r="J33" s="40">
        <v>0</v>
      </c>
      <c r="K33" s="37">
        <v>0</v>
      </c>
      <c r="L33" s="39">
        <v>0</v>
      </c>
      <c r="M33" s="37">
        <v>0</v>
      </c>
      <c r="N33" s="37">
        <v>1531618.81</v>
      </c>
      <c r="O33" s="37">
        <v>0</v>
      </c>
      <c r="P33" s="39">
        <v>0</v>
      </c>
      <c r="Q33" s="37">
        <v>0</v>
      </c>
      <c r="R33" s="39">
        <v>0</v>
      </c>
      <c r="S33" s="37">
        <v>0</v>
      </c>
      <c r="T33" s="37">
        <v>0</v>
      </c>
    </row>
    <row r="34" spans="1:20" ht="32.4" customHeight="1" x14ac:dyDescent="0.3">
      <c r="A34" s="18">
        <v>22</v>
      </c>
      <c r="B34" s="19" t="s">
        <v>59</v>
      </c>
      <c r="C34" s="37">
        <f t="shared" si="1"/>
        <v>1478718.51</v>
      </c>
      <c r="D34" s="37">
        <f t="shared" si="2"/>
        <v>0</v>
      </c>
      <c r="E34" s="39">
        <v>0</v>
      </c>
      <c r="F34" s="37">
        <v>0</v>
      </c>
      <c r="G34" s="39">
        <v>0</v>
      </c>
      <c r="H34" s="37">
        <v>0</v>
      </c>
      <c r="I34" s="39">
        <v>0</v>
      </c>
      <c r="J34" s="38">
        <v>0</v>
      </c>
      <c r="K34" s="39">
        <v>0</v>
      </c>
      <c r="L34" s="37">
        <v>0</v>
      </c>
      <c r="M34" s="39">
        <v>0</v>
      </c>
      <c r="N34" s="37">
        <v>1478718.51</v>
      </c>
      <c r="O34" s="39">
        <v>0</v>
      </c>
      <c r="P34" s="37">
        <v>0</v>
      </c>
      <c r="Q34" s="39">
        <v>0</v>
      </c>
      <c r="R34" s="37">
        <v>0</v>
      </c>
      <c r="S34" s="39">
        <v>0</v>
      </c>
      <c r="T34" s="37">
        <v>0</v>
      </c>
    </row>
    <row r="35" spans="1:20" ht="33.6" customHeight="1" x14ac:dyDescent="0.3">
      <c r="A35" s="18">
        <v>23</v>
      </c>
      <c r="B35" s="19" t="s">
        <v>60</v>
      </c>
      <c r="C35" s="37">
        <f t="shared" si="1"/>
        <v>2220405.4500000002</v>
      </c>
      <c r="D35" s="37">
        <f t="shared" si="2"/>
        <v>0</v>
      </c>
      <c r="E35" s="37">
        <v>0</v>
      </c>
      <c r="F35" s="39">
        <v>0</v>
      </c>
      <c r="G35" s="37">
        <v>0</v>
      </c>
      <c r="H35" s="39">
        <v>0</v>
      </c>
      <c r="I35" s="37">
        <v>0</v>
      </c>
      <c r="J35" s="40">
        <v>0</v>
      </c>
      <c r="K35" s="37">
        <v>0</v>
      </c>
      <c r="L35" s="37">
        <v>2220405.4500000002</v>
      </c>
      <c r="M35" s="37">
        <v>0</v>
      </c>
      <c r="N35" s="39">
        <v>0</v>
      </c>
      <c r="O35" s="37">
        <v>0</v>
      </c>
      <c r="P35" s="39">
        <v>0</v>
      </c>
      <c r="Q35" s="37">
        <v>0</v>
      </c>
      <c r="R35" s="39">
        <v>0</v>
      </c>
      <c r="S35" s="37">
        <v>0</v>
      </c>
      <c r="T35" s="37">
        <v>0</v>
      </c>
    </row>
    <row r="36" spans="1:20" ht="37.799999999999997" customHeight="1" x14ac:dyDescent="0.3">
      <c r="A36" s="18">
        <v>24</v>
      </c>
      <c r="B36" s="41" t="s">
        <v>61</v>
      </c>
      <c r="C36" s="42">
        <f t="shared" si="1"/>
        <v>2019426.43</v>
      </c>
      <c r="D36" s="42">
        <f t="shared" si="2"/>
        <v>0</v>
      </c>
      <c r="E36" s="39">
        <v>0</v>
      </c>
      <c r="F36" s="42">
        <v>0</v>
      </c>
      <c r="G36" s="39">
        <v>0</v>
      </c>
      <c r="H36" s="42">
        <v>0</v>
      </c>
      <c r="I36" s="39">
        <v>0</v>
      </c>
      <c r="J36" s="43">
        <v>0</v>
      </c>
      <c r="K36" s="39">
        <v>0</v>
      </c>
      <c r="L36" s="42">
        <v>0</v>
      </c>
      <c r="M36" s="39">
        <v>0</v>
      </c>
      <c r="N36" s="42">
        <v>2019426.43</v>
      </c>
      <c r="O36" s="39">
        <v>0</v>
      </c>
      <c r="P36" s="42">
        <v>0</v>
      </c>
      <c r="Q36" s="39">
        <v>0</v>
      </c>
      <c r="R36" s="42">
        <v>0</v>
      </c>
      <c r="S36" s="39">
        <v>0</v>
      </c>
      <c r="T36" s="37">
        <v>0</v>
      </c>
    </row>
    <row r="37" spans="1:20" ht="36.6" customHeight="1" x14ac:dyDescent="0.3">
      <c r="A37" s="44">
        <v>25</v>
      </c>
      <c r="B37" s="45" t="s">
        <v>62</v>
      </c>
      <c r="C37" s="46">
        <f t="shared" si="1"/>
        <v>1837058.19</v>
      </c>
      <c r="D37" s="46">
        <f t="shared" si="2"/>
        <v>0</v>
      </c>
      <c r="E37" s="46">
        <v>0</v>
      </c>
      <c r="F37" s="46">
        <v>0</v>
      </c>
      <c r="G37" s="46">
        <v>0</v>
      </c>
      <c r="H37" s="46">
        <v>0</v>
      </c>
      <c r="I37" s="46">
        <v>0</v>
      </c>
      <c r="J37" s="47">
        <v>0</v>
      </c>
      <c r="K37" s="46">
        <v>0</v>
      </c>
      <c r="L37" s="46">
        <v>0</v>
      </c>
      <c r="M37" s="46">
        <v>0</v>
      </c>
      <c r="N37" s="46">
        <v>1837058.19</v>
      </c>
      <c r="O37" s="46">
        <v>0</v>
      </c>
      <c r="P37" s="46">
        <v>0</v>
      </c>
      <c r="Q37" s="46">
        <v>0</v>
      </c>
      <c r="R37" s="46">
        <v>0</v>
      </c>
      <c r="S37" s="46">
        <v>0</v>
      </c>
      <c r="T37" s="48">
        <v>0</v>
      </c>
    </row>
    <row r="38" spans="1:20" ht="39" customHeight="1" x14ac:dyDescent="0.3">
      <c r="A38" s="44">
        <v>26</v>
      </c>
      <c r="B38" s="45" t="s">
        <v>63</v>
      </c>
      <c r="C38" s="46">
        <f t="shared" si="1"/>
        <v>1891046.6</v>
      </c>
      <c r="D38" s="46">
        <f t="shared" si="2"/>
        <v>0</v>
      </c>
      <c r="E38" s="46">
        <v>0</v>
      </c>
      <c r="F38" s="46">
        <v>0</v>
      </c>
      <c r="G38" s="46">
        <v>0</v>
      </c>
      <c r="H38" s="46">
        <v>0</v>
      </c>
      <c r="I38" s="46">
        <v>0</v>
      </c>
      <c r="J38" s="47">
        <v>0</v>
      </c>
      <c r="K38" s="46">
        <v>0</v>
      </c>
      <c r="L38" s="46">
        <v>0</v>
      </c>
      <c r="M38" s="46">
        <v>0</v>
      </c>
      <c r="N38" s="46">
        <v>1891046.6</v>
      </c>
      <c r="O38" s="46">
        <v>0</v>
      </c>
      <c r="P38" s="46">
        <v>0</v>
      </c>
      <c r="Q38" s="46">
        <v>0</v>
      </c>
      <c r="R38" s="46">
        <v>0</v>
      </c>
      <c r="S38" s="46">
        <v>0</v>
      </c>
      <c r="T38" s="48">
        <v>0</v>
      </c>
    </row>
    <row r="39" spans="1:20" ht="28.8" customHeight="1" x14ac:dyDescent="0.3">
      <c r="A39" s="44">
        <v>27</v>
      </c>
      <c r="B39" s="45" t="s">
        <v>64</v>
      </c>
      <c r="C39" s="46">
        <f t="shared" si="1"/>
        <v>189014.93</v>
      </c>
      <c r="D39" s="46">
        <f t="shared" si="2"/>
        <v>0</v>
      </c>
      <c r="E39" s="46">
        <v>0</v>
      </c>
      <c r="F39" s="46">
        <v>0</v>
      </c>
      <c r="G39" s="46">
        <v>0</v>
      </c>
      <c r="H39" s="46">
        <v>0</v>
      </c>
      <c r="I39" s="46">
        <v>0</v>
      </c>
      <c r="J39" s="47">
        <v>1</v>
      </c>
      <c r="K39" s="46">
        <v>189014.93</v>
      </c>
      <c r="L39" s="46">
        <v>0</v>
      </c>
      <c r="M39" s="46">
        <v>0</v>
      </c>
      <c r="N39" s="46">
        <v>0</v>
      </c>
      <c r="O39" s="46">
        <v>0</v>
      </c>
      <c r="P39" s="46">
        <v>0</v>
      </c>
      <c r="Q39" s="46">
        <v>0</v>
      </c>
      <c r="R39" s="46">
        <v>0</v>
      </c>
      <c r="S39" s="46">
        <v>0</v>
      </c>
      <c r="T39" s="48">
        <v>0</v>
      </c>
    </row>
    <row r="40" spans="1:20" ht="39" customHeight="1" x14ac:dyDescent="0.3">
      <c r="A40" s="44">
        <v>28</v>
      </c>
      <c r="B40" s="45" t="s">
        <v>65</v>
      </c>
      <c r="C40" s="46">
        <f t="shared" si="1"/>
        <v>6166257.3499999996</v>
      </c>
      <c r="D40" s="46">
        <f t="shared" si="2"/>
        <v>0</v>
      </c>
      <c r="E40" s="46">
        <v>0</v>
      </c>
      <c r="F40" s="46">
        <v>0</v>
      </c>
      <c r="G40" s="46">
        <v>0</v>
      </c>
      <c r="H40" s="46">
        <v>0</v>
      </c>
      <c r="I40" s="46">
        <v>0</v>
      </c>
      <c r="J40" s="47">
        <v>1</v>
      </c>
      <c r="K40" s="46">
        <v>6022257.3499999996</v>
      </c>
      <c r="L40" s="46">
        <v>0</v>
      </c>
      <c r="M40" s="46">
        <v>0</v>
      </c>
      <c r="N40" s="46">
        <v>0</v>
      </c>
      <c r="O40" s="46">
        <v>0</v>
      </c>
      <c r="P40" s="46">
        <v>0</v>
      </c>
      <c r="Q40" s="46">
        <v>144000</v>
      </c>
      <c r="R40" s="46">
        <v>0</v>
      </c>
      <c r="S40" s="46">
        <v>0</v>
      </c>
      <c r="T40" s="48">
        <v>0</v>
      </c>
    </row>
    <row r="41" spans="1:20" ht="35.4" customHeight="1" x14ac:dyDescent="0.3">
      <c r="A41" s="44">
        <v>29</v>
      </c>
      <c r="B41" s="45" t="s">
        <v>66</v>
      </c>
      <c r="C41" s="46">
        <f t="shared" si="1"/>
        <v>4335493.62</v>
      </c>
      <c r="D41" s="46">
        <f t="shared" si="2"/>
        <v>0</v>
      </c>
      <c r="E41" s="46">
        <v>0</v>
      </c>
      <c r="F41" s="46">
        <v>0</v>
      </c>
      <c r="G41" s="46">
        <v>0</v>
      </c>
      <c r="H41" s="46">
        <v>0</v>
      </c>
      <c r="I41" s="46">
        <v>0</v>
      </c>
      <c r="J41" s="47">
        <v>0</v>
      </c>
      <c r="K41" s="46">
        <v>0</v>
      </c>
      <c r="L41" s="46">
        <v>0</v>
      </c>
      <c r="M41" s="46">
        <v>0</v>
      </c>
      <c r="N41" s="46">
        <v>4335493.62</v>
      </c>
      <c r="O41" s="46">
        <v>0</v>
      </c>
      <c r="P41" s="46">
        <v>0</v>
      </c>
      <c r="Q41" s="46">
        <v>0</v>
      </c>
      <c r="R41" s="46">
        <v>0</v>
      </c>
      <c r="S41" s="46">
        <v>0</v>
      </c>
      <c r="T41" s="48">
        <v>0</v>
      </c>
    </row>
    <row r="42" spans="1:20" ht="32.4" customHeight="1" x14ac:dyDescent="0.3">
      <c r="A42" s="44">
        <v>30</v>
      </c>
      <c r="B42" s="45" t="s">
        <v>67</v>
      </c>
      <c r="C42" s="46">
        <f t="shared" si="1"/>
        <v>3765078.06</v>
      </c>
      <c r="D42" s="46">
        <f t="shared" si="2"/>
        <v>0</v>
      </c>
      <c r="E42" s="46">
        <v>0</v>
      </c>
      <c r="F42" s="46">
        <v>0</v>
      </c>
      <c r="G42" s="46">
        <v>0</v>
      </c>
      <c r="H42" s="46">
        <v>0</v>
      </c>
      <c r="I42" s="46">
        <v>0</v>
      </c>
      <c r="J42" s="47">
        <v>0</v>
      </c>
      <c r="K42" s="46">
        <v>0</v>
      </c>
      <c r="L42" s="46">
        <v>3765078.06</v>
      </c>
      <c r="M42" s="46">
        <v>0</v>
      </c>
      <c r="N42" s="46">
        <v>0</v>
      </c>
      <c r="O42" s="46">
        <v>0</v>
      </c>
      <c r="P42" s="46">
        <v>0</v>
      </c>
      <c r="Q42" s="46">
        <v>0</v>
      </c>
      <c r="R42" s="46">
        <v>0</v>
      </c>
      <c r="S42" s="46">
        <v>0</v>
      </c>
      <c r="T42" s="48">
        <v>0</v>
      </c>
    </row>
    <row r="43" spans="1:20" ht="36.6" customHeight="1" x14ac:dyDescent="0.3">
      <c r="A43" s="18">
        <v>31</v>
      </c>
      <c r="B43" s="49" t="s">
        <v>68</v>
      </c>
      <c r="C43" s="50">
        <f t="shared" si="1"/>
        <v>4769280.57</v>
      </c>
      <c r="D43" s="50">
        <f t="shared" si="2"/>
        <v>0</v>
      </c>
      <c r="E43" s="39">
        <v>0</v>
      </c>
      <c r="F43" s="50">
        <v>0</v>
      </c>
      <c r="G43" s="39">
        <v>0</v>
      </c>
      <c r="H43" s="50">
        <v>0</v>
      </c>
      <c r="I43" s="39">
        <v>0</v>
      </c>
      <c r="J43" s="51">
        <v>0</v>
      </c>
      <c r="K43" s="39">
        <v>0</v>
      </c>
      <c r="L43" s="50">
        <v>4769280.57</v>
      </c>
      <c r="M43" s="39">
        <v>0</v>
      </c>
      <c r="N43" s="50">
        <v>0</v>
      </c>
      <c r="O43" s="39">
        <v>0</v>
      </c>
      <c r="P43" s="50">
        <v>0</v>
      </c>
      <c r="Q43" s="39">
        <v>0</v>
      </c>
      <c r="R43" s="50">
        <v>0</v>
      </c>
      <c r="S43" s="39">
        <v>0</v>
      </c>
      <c r="T43" s="37">
        <v>0</v>
      </c>
    </row>
    <row r="44" spans="1:20" ht="34.200000000000003" customHeight="1" x14ac:dyDescent="0.3">
      <c r="A44" s="18">
        <v>32</v>
      </c>
      <c r="B44" s="19" t="s">
        <v>69</v>
      </c>
      <c r="C44" s="37">
        <f t="shared" si="1"/>
        <v>4880168.84</v>
      </c>
      <c r="D44" s="37">
        <f t="shared" si="2"/>
        <v>0</v>
      </c>
      <c r="E44" s="37">
        <v>0</v>
      </c>
      <c r="F44" s="39">
        <v>0</v>
      </c>
      <c r="G44" s="37">
        <v>0</v>
      </c>
      <c r="H44" s="39">
        <v>0</v>
      </c>
      <c r="I44" s="37">
        <v>0</v>
      </c>
      <c r="J44" s="40">
        <v>0</v>
      </c>
      <c r="K44" s="37">
        <v>0</v>
      </c>
      <c r="L44" s="39">
        <v>0</v>
      </c>
      <c r="M44" s="37">
        <v>0</v>
      </c>
      <c r="N44" s="37">
        <v>4880168.84</v>
      </c>
      <c r="O44" s="37">
        <v>0</v>
      </c>
      <c r="P44" s="39">
        <v>0</v>
      </c>
      <c r="Q44" s="37">
        <v>0</v>
      </c>
      <c r="R44" s="39">
        <v>0</v>
      </c>
      <c r="S44" s="37">
        <v>0</v>
      </c>
      <c r="T44" s="37">
        <v>0</v>
      </c>
    </row>
    <row r="45" spans="1:20" ht="34.200000000000003" customHeight="1" x14ac:dyDescent="0.3">
      <c r="A45" s="18">
        <v>33</v>
      </c>
      <c r="B45" s="19" t="s">
        <v>70</v>
      </c>
      <c r="C45" s="37">
        <f t="shared" si="1"/>
        <v>1003847.29</v>
      </c>
      <c r="D45" s="37">
        <f t="shared" si="2"/>
        <v>0</v>
      </c>
      <c r="E45" s="39">
        <v>0</v>
      </c>
      <c r="F45" s="37">
        <v>0</v>
      </c>
      <c r="G45" s="39">
        <v>0</v>
      </c>
      <c r="H45" s="37">
        <v>0</v>
      </c>
      <c r="I45" s="39">
        <v>0</v>
      </c>
      <c r="J45" s="38">
        <v>0</v>
      </c>
      <c r="K45" s="39">
        <v>0</v>
      </c>
      <c r="L45" s="37">
        <v>1003847.29</v>
      </c>
      <c r="M45" s="39">
        <v>0</v>
      </c>
      <c r="N45" s="37">
        <v>0</v>
      </c>
      <c r="O45" s="39">
        <v>0</v>
      </c>
      <c r="P45" s="37">
        <v>0</v>
      </c>
      <c r="Q45" s="39">
        <v>0</v>
      </c>
      <c r="R45" s="37">
        <v>0</v>
      </c>
      <c r="S45" s="39">
        <v>0</v>
      </c>
      <c r="T45" s="37">
        <v>0</v>
      </c>
    </row>
    <row r="46" spans="1:20" ht="34.200000000000003" customHeight="1" x14ac:dyDescent="0.3">
      <c r="A46" s="18">
        <v>34</v>
      </c>
      <c r="B46" s="19" t="s">
        <v>72</v>
      </c>
      <c r="C46" s="37">
        <f t="shared" si="1"/>
        <v>554089.31000000006</v>
      </c>
      <c r="D46" s="37">
        <f t="shared" si="2"/>
        <v>0</v>
      </c>
      <c r="E46" s="37">
        <v>0</v>
      </c>
      <c r="F46" s="39">
        <v>0</v>
      </c>
      <c r="G46" s="37">
        <v>0</v>
      </c>
      <c r="H46" s="39">
        <v>0</v>
      </c>
      <c r="I46" s="37">
        <v>0</v>
      </c>
      <c r="J46" s="38">
        <v>1</v>
      </c>
      <c r="K46" s="37">
        <v>554089.31000000006</v>
      </c>
      <c r="L46" s="39">
        <v>0</v>
      </c>
      <c r="M46" s="37">
        <v>0</v>
      </c>
      <c r="N46" s="39">
        <v>0</v>
      </c>
      <c r="O46" s="37">
        <v>0</v>
      </c>
      <c r="P46" s="39">
        <v>0</v>
      </c>
      <c r="Q46" s="37">
        <v>0</v>
      </c>
      <c r="R46" s="39">
        <v>0</v>
      </c>
      <c r="S46" s="37">
        <v>0</v>
      </c>
      <c r="T46" s="37">
        <v>0</v>
      </c>
    </row>
    <row r="47" spans="1:20" ht="34.200000000000003" customHeight="1" x14ac:dyDescent="0.3">
      <c r="A47" s="18">
        <v>35</v>
      </c>
      <c r="B47" s="19" t="s">
        <v>74</v>
      </c>
      <c r="C47" s="37">
        <f t="shared" si="1"/>
        <v>2483550.39</v>
      </c>
      <c r="D47" s="37">
        <f t="shared" si="2"/>
        <v>0</v>
      </c>
      <c r="E47" s="39">
        <v>0</v>
      </c>
      <c r="F47" s="37">
        <v>0</v>
      </c>
      <c r="G47" s="39">
        <v>0</v>
      </c>
      <c r="H47" s="37">
        <v>0</v>
      </c>
      <c r="I47" s="39">
        <v>0</v>
      </c>
      <c r="J47" s="38">
        <v>0</v>
      </c>
      <c r="K47" s="39">
        <v>0</v>
      </c>
      <c r="L47" s="37">
        <v>2483550.39</v>
      </c>
      <c r="M47" s="39">
        <v>0</v>
      </c>
      <c r="N47" s="37">
        <v>0</v>
      </c>
      <c r="O47" s="39">
        <v>0</v>
      </c>
      <c r="P47" s="37">
        <v>0</v>
      </c>
      <c r="Q47" s="39">
        <v>0</v>
      </c>
      <c r="R47" s="37">
        <v>0</v>
      </c>
      <c r="S47" s="39">
        <v>0</v>
      </c>
      <c r="T47" s="37">
        <v>0</v>
      </c>
    </row>
    <row r="48" spans="1:20" ht="34.200000000000003" customHeight="1" x14ac:dyDescent="0.3">
      <c r="A48" s="18">
        <v>36</v>
      </c>
      <c r="B48" s="19" t="s">
        <v>75</v>
      </c>
      <c r="C48" s="37">
        <f t="shared" si="1"/>
        <v>3415334.61</v>
      </c>
      <c r="D48" s="37">
        <f t="shared" si="2"/>
        <v>0</v>
      </c>
      <c r="E48" s="37">
        <v>0</v>
      </c>
      <c r="F48" s="39">
        <v>0</v>
      </c>
      <c r="G48" s="37">
        <v>0</v>
      </c>
      <c r="H48" s="39">
        <v>0</v>
      </c>
      <c r="I48" s="37">
        <v>0</v>
      </c>
      <c r="J48" s="40">
        <v>0</v>
      </c>
      <c r="K48" s="37">
        <v>0</v>
      </c>
      <c r="L48" s="37">
        <v>3415334.61</v>
      </c>
      <c r="M48" s="37">
        <v>0</v>
      </c>
      <c r="N48" s="39">
        <v>0</v>
      </c>
      <c r="O48" s="37">
        <v>0</v>
      </c>
      <c r="P48" s="39">
        <v>0</v>
      </c>
      <c r="Q48" s="37">
        <v>0</v>
      </c>
      <c r="R48" s="39">
        <v>0</v>
      </c>
      <c r="S48" s="37">
        <v>0</v>
      </c>
      <c r="T48" s="37">
        <v>0</v>
      </c>
    </row>
    <row r="49" spans="1:20" ht="34.200000000000003" customHeight="1" x14ac:dyDescent="0.3">
      <c r="A49" s="18">
        <v>37</v>
      </c>
      <c r="B49" s="19" t="s">
        <v>76</v>
      </c>
      <c r="C49" s="37">
        <f t="shared" si="1"/>
        <v>2063268.37</v>
      </c>
      <c r="D49" s="37">
        <f t="shared" si="2"/>
        <v>0</v>
      </c>
      <c r="E49" s="39">
        <v>0</v>
      </c>
      <c r="F49" s="37">
        <v>0</v>
      </c>
      <c r="G49" s="39">
        <v>0</v>
      </c>
      <c r="H49" s="37">
        <v>0</v>
      </c>
      <c r="I49" s="39">
        <v>0</v>
      </c>
      <c r="J49" s="38">
        <v>0</v>
      </c>
      <c r="K49" s="39">
        <v>0</v>
      </c>
      <c r="L49" s="37">
        <v>0</v>
      </c>
      <c r="M49" s="39">
        <v>0</v>
      </c>
      <c r="N49" s="37">
        <v>2063268.37</v>
      </c>
      <c r="O49" s="39">
        <v>0</v>
      </c>
      <c r="P49" s="37">
        <v>0</v>
      </c>
      <c r="Q49" s="39">
        <v>0</v>
      </c>
      <c r="R49" s="37">
        <v>0</v>
      </c>
      <c r="S49" s="39">
        <v>0</v>
      </c>
      <c r="T49" s="37">
        <v>0</v>
      </c>
    </row>
    <row r="50" spans="1:20" ht="29.25" customHeight="1" x14ac:dyDescent="0.3">
      <c r="A50" s="18">
        <v>38</v>
      </c>
      <c r="B50" s="19" t="s">
        <v>77</v>
      </c>
      <c r="C50" s="37">
        <f t="shared" si="1"/>
        <v>1961811.47</v>
      </c>
      <c r="D50" s="37">
        <f t="shared" si="2"/>
        <v>0</v>
      </c>
      <c r="E50" s="37">
        <v>0</v>
      </c>
      <c r="F50" s="39">
        <v>0</v>
      </c>
      <c r="G50" s="37">
        <v>0</v>
      </c>
      <c r="H50" s="39">
        <v>0</v>
      </c>
      <c r="I50" s="37">
        <v>0</v>
      </c>
      <c r="J50" s="40">
        <v>0</v>
      </c>
      <c r="K50" s="37">
        <v>0</v>
      </c>
      <c r="L50" s="37">
        <v>1961811.47</v>
      </c>
      <c r="M50" s="37">
        <v>0</v>
      </c>
      <c r="N50" s="39">
        <v>0</v>
      </c>
      <c r="O50" s="37">
        <v>0</v>
      </c>
      <c r="P50" s="39">
        <v>0</v>
      </c>
      <c r="Q50" s="37">
        <v>0</v>
      </c>
      <c r="R50" s="39">
        <v>0</v>
      </c>
      <c r="S50" s="37">
        <v>0</v>
      </c>
      <c r="T50" s="37">
        <v>0</v>
      </c>
    </row>
    <row r="51" spans="1:20" ht="34.799999999999997" customHeight="1" x14ac:dyDescent="0.3">
      <c r="A51" s="18">
        <v>39</v>
      </c>
      <c r="B51" s="19" t="s">
        <v>78</v>
      </c>
      <c r="C51" s="37">
        <f t="shared" si="1"/>
        <v>366389.29</v>
      </c>
      <c r="D51" s="37">
        <f t="shared" si="2"/>
        <v>0</v>
      </c>
      <c r="E51" s="37">
        <v>0</v>
      </c>
      <c r="F51" s="37">
        <v>0</v>
      </c>
      <c r="G51" s="37">
        <v>0</v>
      </c>
      <c r="H51" s="37">
        <v>0</v>
      </c>
      <c r="I51" s="37">
        <v>0</v>
      </c>
      <c r="J51" s="38">
        <v>1</v>
      </c>
      <c r="K51" s="37">
        <v>366389.29</v>
      </c>
      <c r="L51" s="37">
        <v>0</v>
      </c>
      <c r="M51" s="37">
        <v>0</v>
      </c>
      <c r="N51" s="37">
        <v>0</v>
      </c>
      <c r="O51" s="37">
        <v>0</v>
      </c>
      <c r="P51" s="37">
        <v>0</v>
      </c>
      <c r="Q51" s="37">
        <v>0</v>
      </c>
      <c r="R51" s="37">
        <v>0</v>
      </c>
      <c r="S51" s="37">
        <v>0</v>
      </c>
      <c r="T51" s="37">
        <v>0</v>
      </c>
    </row>
    <row r="52" spans="1:20" x14ac:dyDescent="0.3">
      <c r="A52" s="3"/>
      <c r="B52" s="3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spans="1:20" x14ac:dyDescent="0.3">
      <c r="A53" s="63" t="s">
        <v>113</v>
      </c>
      <c r="B53" s="63"/>
      <c r="C53" s="63"/>
      <c r="D53" s="63"/>
      <c r="E53" s="63"/>
      <c r="F53" s="63"/>
      <c r="G53" s="63"/>
      <c r="H53" s="63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</row>
    <row r="54" spans="1:20" x14ac:dyDescent="0.3">
      <c r="A54" s="3"/>
      <c r="B54" s="32"/>
      <c r="C54" s="3"/>
      <c r="D54" s="3"/>
      <c r="E54" s="3"/>
      <c r="F54" s="3"/>
      <c r="G54" s="52"/>
      <c r="H54" s="52"/>
      <c r="I54" s="52"/>
      <c r="J54" s="52"/>
      <c r="K54" s="52"/>
      <c r="L54" s="1"/>
      <c r="M54" s="3"/>
      <c r="N54" s="3"/>
      <c r="O54" s="3"/>
      <c r="P54" s="3"/>
      <c r="Q54" s="3"/>
      <c r="R54" s="3"/>
      <c r="S54" s="3"/>
      <c r="T54" s="3"/>
    </row>
    <row r="55" spans="1:20" x14ac:dyDescent="0.3">
      <c r="A55" s="3"/>
      <c r="B55" s="32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spans="1:20" x14ac:dyDescent="0.3">
      <c r="A56" s="3"/>
      <c r="B56" s="32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</row>
    <row r="59" spans="1:20" x14ac:dyDescent="0.3">
      <c r="A59" s="3"/>
      <c r="B59" s="32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</row>
  </sheetData>
  <mergeCells count="22">
    <mergeCell ref="R3:T3"/>
    <mergeCell ref="A4:T4"/>
    <mergeCell ref="A6:A9"/>
    <mergeCell ref="B6:B9"/>
    <mergeCell ref="C6:C8"/>
    <mergeCell ref="D6:O6"/>
    <mergeCell ref="P6:S6"/>
    <mergeCell ref="T6:T8"/>
    <mergeCell ref="D7:D8"/>
    <mergeCell ref="E7:I7"/>
    <mergeCell ref="J7:K8"/>
    <mergeCell ref="L7:L8"/>
    <mergeCell ref="M7:M8"/>
    <mergeCell ref="N7:N8"/>
    <mergeCell ref="O7:O8"/>
    <mergeCell ref="P7:P8"/>
    <mergeCell ref="A53:T53"/>
    <mergeCell ref="Q7:Q8"/>
    <mergeCell ref="R7:R8"/>
    <mergeCell ref="S7:S8"/>
    <mergeCell ref="A11:T11"/>
    <mergeCell ref="A12:B12"/>
  </mergeCells>
  <pageMargins left="0.70866141732283461" right="0.70866141732283461" top="0.74803149606299213" bottom="0.70866141732283461" header="0.31496062992125984" footer="0.31496062992125984"/>
  <pageSetup paperSize="9" scale="50" orientation="landscape" useFirstPageNumber="1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1</vt:lpstr>
      <vt:lpstr>Приложение 2</vt:lpstr>
      <vt:lpstr>Приложение 3</vt:lpstr>
      <vt:lpstr>'Приложение 1'!Область_печати</vt:lpstr>
      <vt:lpstr>'Приложение 2'!Область_печати</vt:lpstr>
      <vt:lpstr>'Приложение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Петрачкова М.А.</cp:lastModifiedBy>
  <cp:revision>1</cp:revision>
  <cp:lastPrinted>2025-12-17T04:44:38Z</cp:lastPrinted>
  <dcterms:created xsi:type="dcterms:W3CDTF">2025-12-08T11:47:16Z</dcterms:created>
  <dcterms:modified xsi:type="dcterms:W3CDTF">2025-12-17T04:45:00Z</dcterms:modified>
</cp:coreProperties>
</file>